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600" windowHeight="6570" activeTab="0"/>
  </bookViews>
  <sheets>
    <sheet name="Table KP Tshs" sheetId="1" r:id="rId1"/>
    <sheet name="Table %" sheetId="2" r:id="rId2"/>
    <sheet name="Table CU Tshs" sheetId="3" r:id="rId3"/>
    <sheet name="Table CU%" sheetId="4" r:id="rId4"/>
  </sheets>
  <definedNames>
    <definedName name="_xlnm.Print_Area" localSheetId="1">'Table %'!$A$1:$AP$74</definedName>
    <definedName name="_xlnm.Print_Area" localSheetId="3">'Table CU%'!$A$1:$Z$80</definedName>
    <definedName name="_xlnm.Print_Area" localSheetId="0">'Table KP Tshs'!$A$1:$Z$80</definedName>
  </definedNames>
  <calcPr fullCalcOnLoad="1"/>
</workbook>
</file>

<file path=xl/sharedStrings.xml><?xml version="1.0" encoding="utf-8"?>
<sst xmlns="http://schemas.openxmlformats.org/spreadsheetml/2006/main" count="596" uniqueCount="48">
  <si>
    <t>2007</t>
  </si>
  <si>
    <t>2008</t>
  </si>
  <si>
    <t>2009</t>
  </si>
  <si>
    <t>2010</t>
  </si>
  <si>
    <t>2011</t>
  </si>
  <si>
    <t>2012</t>
  </si>
  <si>
    <t>Year</t>
  </si>
  <si>
    <t>Taxes on products</t>
  </si>
  <si>
    <t>Agriculture</t>
  </si>
  <si>
    <t>Mining and quarrying</t>
  </si>
  <si>
    <t>Education</t>
  </si>
  <si>
    <t>Health</t>
  </si>
  <si>
    <t>Other services</t>
  </si>
  <si>
    <t>Gross domestic product by activity</t>
  </si>
  <si>
    <t>Quar-ter</t>
  </si>
  <si>
    <t>Manufac-turing</t>
  </si>
  <si>
    <t>Electricity</t>
  </si>
  <si>
    <t>Construc-tion</t>
  </si>
  <si>
    <t>Public admi-nistration</t>
  </si>
  <si>
    <t>All indust. at basic prices</t>
  </si>
  <si>
    <t>GDP at market prices</t>
  </si>
  <si>
    <t xml:space="preserve">Discrep. GDP (must=0) </t>
  </si>
  <si>
    <t>1</t>
  </si>
  <si>
    <t>2</t>
  </si>
  <si>
    <t>3</t>
  </si>
  <si>
    <t>4</t>
  </si>
  <si>
    <t>Real estate</t>
  </si>
  <si>
    <t>Professional, Scientific &amp; Technical act.</t>
  </si>
  <si>
    <t>Administrative &amp; Support services</t>
  </si>
  <si>
    <t>FISIM</t>
  </si>
  <si>
    <t>2005</t>
  </si>
  <si>
    <t>2006</t>
  </si>
  <si>
    <t>2013</t>
  </si>
  <si>
    <t>2014</t>
  </si>
  <si>
    <t>Constant 2007 prices – Tshs million</t>
  </si>
  <si>
    <t>Accommodation &amp; restaurant</t>
  </si>
  <si>
    <t>Transport and storage</t>
  </si>
  <si>
    <t>Information and communication</t>
  </si>
  <si>
    <t>Financial &amp; insurance</t>
  </si>
  <si>
    <t>Current prices – Tshs million</t>
  </si>
  <si>
    <t>Constant 2007 prices – Percentage</t>
  </si>
  <si>
    <t>Constant 2007 prices –Percentage</t>
  </si>
  <si>
    <t>2015</t>
  </si>
  <si>
    <t>Water</t>
  </si>
  <si>
    <t>2016</t>
  </si>
  <si>
    <t>Trade and Repair</t>
  </si>
  <si>
    <t>Current Prices prices –Percentage</t>
  </si>
  <si>
    <t>2017</t>
  </si>
</sst>
</file>

<file path=xl/styles.xml><?xml version="1.0" encoding="utf-8"?>
<styleSheet xmlns="http://schemas.openxmlformats.org/spreadsheetml/2006/main">
  <numFmts count="29">
    <numFmt numFmtId="5" formatCode="&quot;S&quot;#,##0_);\(&quot;S&quot;#,##0\)"/>
    <numFmt numFmtId="6" formatCode="&quot;S&quot;#,##0_);[Red]\(&quot;S&quot;#,##0\)"/>
    <numFmt numFmtId="7" formatCode="&quot;S&quot;#,##0.00_);\(&quot;S&quot;#,##0.00\)"/>
    <numFmt numFmtId="8" formatCode="&quot;S&quot;#,##0.00_);[Red]\(&quot;S&quot;#,##0.00\)"/>
    <numFmt numFmtId="42" formatCode="_(&quot;S&quot;* #,##0_);_(&quot;S&quot;* \(#,##0\);_(&quot;S&quot;* &quot;-&quot;_);_(@_)"/>
    <numFmt numFmtId="41" formatCode="_(* #,##0_);_(* \(#,##0\);_(* &quot;-&quot;_);_(@_)"/>
    <numFmt numFmtId="44" formatCode="_(&quot;S&quot;* #,##0.00_);_(&quot;S&quot;* \(#,##0.00\);_(&quot;S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"/>
    <numFmt numFmtId="171" formatCode="_-* #,##0_-;\-* #,##0_-;_-* &quot;-&quot;??_-;_-@_-"/>
    <numFmt numFmtId="172" formatCode="0.0%"/>
    <numFmt numFmtId="173" formatCode="#,##0_]"/>
    <numFmt numFmtId="174" formatCode="#,##0.0_]"/>
    <numFmt numFmtId="175" formatCode="#,##0.0000"/>
    <numFmt numFmtId="176" formatCode="_(* #,##0.0_);_(* \(#,##0.0\);_(* &quot;-&quot;??_);_(@_)"/>
    <numFmt numFmtId="177" formatCode="_(* #,##0_);_(* \(#,##0\);_(* &quot;-&quot;??_);_(@_)"/>
    <numFmt numFmtId="178" formatCode="_(* #,##0.0_);_(* \(#,##0.0\);_(* &quot;-&quot;?_);_(@_)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thin"/>
      <top style="medium"/>
      <bottom style="medium"/>
    </border>
    <border>
      <left style="dashed"/>
      <right style="dashed"/>
      <top style="medium"/>
      <bottom style="dashed"/>
    </border>
    <border>
      <left style="dashed"/>
      <right style="thin"/>
      <top style="medium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medium"/>
      <bottom style="medium"/>
    </border>
    <border>
      <left style="dashed"/>
      <right>
        <color indexed="63"/>
      </right>
      <top style="medium"/>
      <bottom style="dashed"/>
    </border>
    <border>
      <left>
        <color indexed="63"/>
      </left>
      <right style="dashed"/>
      <top style="medium"/>
      <bottom style="medium"/>
    </border>
    <border>
      <left>
        <color indexed="63"/>
      </left>
      <right style="dashed"/>
      <top style="medium"/>
      <bottom style="dashed"/>
    </border>
    <border>
      <left style="thin"/>
      <right style="thin"/>
      <top style="medium"/>
      <bottom style="medium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dashed"/>
      <top style="medium"/>
      <bottom style="dashed"/>
    </border>
    <border>
      <left style="thin"/>
      <right style="dashed"/>
      <top style="dashed"/>
      <bottom style="dashed"/>
    </border>
    <border>
      <left style="thin"/>
      <right style="thin"/>
      <top style="medium"/>
      <bottom style="thin"/>
    </border>
    <border>
      <left style="thin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 style="dashed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dashed"/>
      <bottom style="medium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7">
      <alignment/>
      <protection/>
    </xf>
    <xf numFmtId="0" fontId="0" fillId="32" borderId="8" applyNumberFormat="0" applyFont="0" applyAlignment="0" applyProtection="0"/>
    <xf numFmtId="0" fontId="38" fillId="27" borderId="9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49" fontId="3" fillId="0" borderId="0" xfId="57" applyNumberFormat="1" applyFont="1" applyBorder="1" applyAlignment="1">
      <alignment/>
      <protection/>
    </xf>
    <xf numFmtId="3" fontId="4" fillId="0" borderId="0" xfId="57" applyNumberFormat="1" applyFont="1" applyBorder="1" applyAlignment="1">
      <alignment/>
      <protection/>
    </xf>
    <xf numFmtId="173" fontId="4" fillId="0" borderId="0" xfId="57" applyNumberFormat="1" applyFont="1" applyBorder="1" applyAlignment="1">
      <alignment/>
      <protection/>
    </xf>
    <xf numFmtId="9" fontId="4" fillId="0" borderId="0" xfId="60" applyFont="1" applyBorder="1" applyAlignment="1">
      <alignment/>
    </xf>
    <xf numFmtId="3" fontId="3" fillId="0" borderId="0" xfId="57" applyNumberFormat="1" applyFont="1" applyBorder="1" applyAlignment="1">
      <alignment/>
      <protection/>
    </xf>
    <xf numFmtId="49" fontId="5" fillId="0" borderId="0" xfId="57" applyNumberFormat="1" applyFont="1" applyBorder="1" applyAlignment="1">
      <alignment vertical="top"/>
      <protection/>
    </xf>
    <xf numFmtId="3" fontId="5" fillId="0" borderId="0" xfId="57" applyNumberFormat="1" applyFont="1" applyBorder="1" applyAlignment="1">
      <alignment vertical="top" wrapText="1"/>
      <protection/>
    </xf>
    <xf numFmtId="49" fontId="4" fillId="0" borderId="11" xfId="57" applyNumberFormat="1" applyFont="1" applyBorder="1" applyAlignment="1">
      <alignment horizontal="left"/>
      <protection/>
    </xf>
    <xf numFmtId="3" fontId="4" fillId="0" borderId="11" xfId="57" applyNumberFormat="1" applyFont="1" applyBorder="1">
      <alignment/>
      <protection/>
    </xf>
    <xf numFmtId="173" fontId="4" fillId="0" borderId="11" xfId="57" applyNumberFormat="1" applyFont="1" applyBorder="1">
      <alignment/>
      <protection/>
    </xf>
    <xf numFmtId="3" fontId="4" fillId="0" borderId="0" xfId="57" applyNumberFormat="1" applyFont="1" applyBorder="1">
      <alignment/>
      <protection/>
    </xf>
    <xf numFmtId="49" fontId="4" fillId="0" borderId="11" xfId="57" applyNumberFormat="1" applyFont="1" applyBorder="1">
      <alignment/>
      <protection/>
    </xf>
    <xf numFmtId="3" fontId="4" fillId="0" borderId="12" xfId="57" applyNumberFormat="1" applyFont="1" applyBorder="1">
      <alignment/>
      <protection/>
    </xf>
    <xf numFmtId="3" fontId="4" fillId="0" borderId="13" xfId="57" applyNumberFormat="1" applyFont="1" applyBorder="1">
      <alignment/>
      <protection/>
    </xf>
    <xf numFmtId="49" fontId="4" fillId="0" borderId="11" xfId="57" applyNumberFormat="1" applyFont="1" applyBorder="1" applyAlignment="1">
      <alignment horizontal="center" vertical="center"/>
      <protection/>
    </xf>
    <xf numFmtId="3" fontId="4" fillId="0" borderId="14" xfId="57" applyNumberFormat="1" applyFont="1" applyBorder="1">
      <alignment/>
      <protection/>
    </xf>
    <xf numFmtId="49" fontId="4" fillId="0" borderId="0" xfId="57" applyNumberFormat="1" applyFont="1" applyBorder="1">
      <alignment/>
      <protection/>
    </xf>
    <xf numFmtId="173" fontId="4" fillId="0" borderId="0" xfId="57" applyNumberFormat="1" applyFont="1" applyBorder="1">
      <alignment/>
      <protection/>
    </xf>
    <xf numFmtId="173" fontId="4" fillId="0" borderId="7" xfId="57" applyNumberFormat="1" applyFont="1">
      <alignment/>
      <protection/>
    </xf>
    <xf numFmtId="49" fontId="4" fillId="0" borderId="7" xfId="57" applyNumberFormat="1" applyFont="1">
      <alignment/>
      <protection/>
    </xf>
    <xf numFmtId="3" fontId="4" fillId="0" borderId="15" xfId="57" applyNumberFormat="1" applyFont="1" applyBorder="1">
      <alignment/>
      <protection/>
    </xf>
    <xf numFmtId="3" fontId="4" fillId="0" borderId="7" xfId="57" applyNumberFormat="1" applyFont="1">
      <alignment/>
      <protection/>
    </xf>
    <xf numFmtId="172" fontId="4" fillId="0" borderId="0" xfId="60" applyNumberFormat="1" applyFont="1" applyBorder="1" applyAlignment="1">
      <alignment/>
    </xf>
    <xf numFmtId="172" fontId="4" fillId="0" borderId="16" xfId="60" applyNumberFormat="1" applyFont="1" applyBorder="1" applyAlignment="1">
      <alignment/>
    </xf>
    <xf numFmtId="172" fontId="4" fillId="0" borderId="14" xfId="60" applyNumberFormat="1" applyFont="1" applyBorder="1" applyAlignment="1">
      <alignment/>
    </xf>
    <xf numFmtId="49" fontId="4" fillId="0" borderId="12" xfId="57" applyNumberFormat="1" applyFont="1" applyBorder="1">
      <alignment/>
      <protection/>
    </xf>
    <xf numFmtId="172" fontId="4" fillId="0" borderId="11" xfId="60" applyNumberFormat="1" applyFont="1" applyBorder="1" applyAlignment="1">
      <alignment/>
    </xf>
    <xf numFmtId="49" fontId="4" fillId="0" borderId="11" xfId="57" applyNumberFormat="1" applyFont="1" applyBorder="1" applyAlignment="1">
      <alignment vertical="top"/>
      <protection/>
    </xf>
    <xf numFmtId="177" fontId="4" fillId="0" borderId="0" xfId="57" applyNumberFormat="1" applyFont="1" applyBorder="1">
      <alignment/>
      <protection/>
    </xf>
    <xf numFmtId="49" fontId="4" fillId="0" borderId="12" xfId="57" applyNumberFormat="1" applyFont="1" applyBorder="1" applyAlignment="1">
      <alignment horizontal="center" vertical="center"/>
      <protection/>
    </xf>
    <xf numFmtId="49" fontId="4" fillId="0" borderId="16" xfId="57" applyNumberFormat="1" applyFont="1" applyBorder="1" applyAlignment="1">
      <alignment vertical="top"/>
      <protection/>
    </xf>
    <xf numFmtId="49" fontId="4" fillId="0" borderId="16" xfId="57" applyNumberFormat="1" applyFont="1" applyBorder="1" applyAlignment="1">
      <alignment horizontal="left"/>
      <protection/>
    </xf>
    <xf numFmtId="49" fontId="5" fillId="0" borderId="17" xfId="57" applyNumberFormat="1" applyFont="1" applyBorder="1" applyAlignment="1">
      <alignment vertical="top"/>
      <protection/>
    </xf>
    <xf numFmtId="3" fontId="5" fillId="0" borderId="18" xfId="57" applyNumberFormat="1" applyFont="1" applyBorder="1" applyAlignment="1">
      <alignment vertical="top" wrapText="1"/>
      <protection/>
    </xf>
    <xf numFmtId="173" fontId="5" fillId="0" borderId="18" xfId="57" applyNumberFormat="1" applyFont="1" applyBorder="1" applyAlignment="1">
      <alignment vertical="top" wrapText="1"/>
      <protection/>
    </xf>
    <xf numFmtId="173" fontId="5" fillId="0" borderId="19" xfId="57" applyNumberFormat="1" applyFont="1" applyBorder="1" applyAlignment="1">
      <alignment vertical="top" wrapText="1"/>
      <protection/>
    </xf>
    <xf numFmtId="179" fontId="4" fillId="0" borderId="20" xfId="60" applyNumberFormat="1" applyFont="1" applyBorder="1" applyAlignment="1">
      <alignment/>
    </xf>
    <xf numFmtId="173" fontId="4" fillId="0" borderId="20" xfId="57" applyNumberFormat="1" applyFont="1" applyBorder="1">
      <alignment/>
      <protection/>
    </xf>
    <xf numFmtId="179" fontId="4" fillId="0" borderId="21" xfId="60" applyNumberFormat="1" applyFont="1" applyBorder="1" applyAlignment="1">
      <alignment/>
    </xf>
    <xf numFmtId="179" fontId="4" fillId="0" borderId="22" xfId="60" applyNumberFormat="1" applyFont="1" applyBorder="1" applyAlignment="1">
      <alignment/>
    </xf>
    <xf numFmtId="173" fontId="4" fillId="0" borderId="22" xfId="57" applyNumberFormat="1" applyFont="1" applyBorder="1">
      <alignment/>
      <protection/>
    </xf>
    <xf numFmtId="179" fontId="4" fillId="0" borderId="23" xfId="60" applyNumberFormat="1" applyFont="1" applyBorder="1" applyAlignment="1">
      <alignment/>
    </xf>
    <xf numFmtId="172" fontId="4" fillId="0" borderId="22" xfId="60" applyNumberFormat="1" applyFont="1" applyBorder="1" applyAlignment="1">
      <alignment/>
    </xf>
    <xf numFmtId="173" fontId="4" fillId="0" borderId="23" xfId="57" applyNumberFormat="1" applyFont="1" applyBorder="1">
      <alignment/>
      <protection/>
    </xf>
    <xf numFmtId="173" fontId="4" fillId="0" borderId="24" xfId="57" applyNumberFormat="1" applyFont="1" applyBorder="1">
      <alignment/>
      <protection/>
    </xf>
    <xf numFmtId="172" fontId="4" fillId="0" borderId="25" xfId="60" applyNumberFormat="1" applyFont="1" applyBorder="1" applyAlignment="1">
      <alignment/>
    </xf>
    <xf numFmtId="172" fontId="4" fillId="0" borderId="24" xfId="60" applyNumberFormat="1" applyFont="1" applyBorder="1" applyAlignment="1">
      <alignment/>
    </xf>
    <xf numFmtId="172" fontId="4" fillId="0" borderId="23" xfId="60" applyNumberFormat="1" applyFont="1" applyBorder="1" applyAlignment="1">
      <alignment/>
    </xf>
    <xf numFmtId="173" fontId="5" fillId="0" borderId="26" xfId="57" applyNumberFormat="1" applyFont="1" applyBorder="1" applyAlignment="1">
      <alignment vertical="top" wrapText="1"/>
      <protection/>
    </xf>
    <xf numFmtId="179" fontId="4" fillId="0" borderId="27" xfId="60" applyNumberFormat="1" applyFont="1" applyBorder="1" applyAlignment="1">
      <alignment/>
    </xf>
    <xf numFmtId="179" fontId="4" fillId="0" borderId="24" xfId="60" applyNumberFormat="1" applyFont="1" applyBorder="1" applyAlignment="1">
      <alignment/>
    </xf>
    <xf numFmtId="3" fontId="5" fillId="0" borderId="28" xfId="57" applyNumberFormat="1" applyFont="1" applyBorder="1" applyAlignment="1">
      <alignment vertical="top" wrapText="1"/>
      <protection/>
    </xf>
    <xf numFmtId="173" fontId="4" fillId="0" borderId="29" xfId="57" applyNumberFormat="1" applyFont="1" applyBorder="1">
      <alignment/>
      <protection/>
    </xf>
    <xf numFmtId="173" fontId="4" fillId="0" borderId="25" xfId="57" applyNumberFormat="1" applyFont="1" applyBorder="1">
      <alignment/>
      <protection/>
    </xf>
    <xf numFmtId="3" fontId="4" fillId="0" borderId="25" xfId="57" applyNumberFormat="1" applyFont="1" applyBorder="1">
      <alignment/>
      <protection/>
    </xf>
    <xf numFmtId="3" fontId="4" fillId="0" borderId="25" xfId="57" applyNumberFormat="1" applyFont="1" applyBorder="1" quotePrefix="1">
      <alignment/>
      <protection/>
    </xf>
    <xf numFmtId="3" fontId="5" fillId="0" borderId="30" xfId="57" applyNumberFormat="1" applyFont="1" applyBorder="1" applyAlignment="1">
      <alignment vertical="top"/>
      <protection/>
    </xf>
    <xf numFmtId="49" fontId="4" fillId="0" borderId="31" xfId="57" applyNumberFormat="1" applyFont="1" applyBorder="1" applyAlignment="1">
      <alignment horizontal="left"/>
      <protection/>
    </xf>
    <xf numFmtId="49" fontId="4" fillId="0" borderId="32" xfId="57" applyNumberFormat="1" applyFont="1" applyBorder="1" applyAlignment="1">
      <alignment horizontal="left"/>
      <protection/>
    </xf>
    <xf numFmtId="49" fontId="4" fillId="0" borderId="32" xfId="57" applyNumberFormat="1" applyFont="1" applyBorder="1" applyAlignment="1">
      <alignment horizontal="center" vertical="center"/>
      <protection/>
    </xf>
    <xf numFmtId="49" fontId="4" fillId="0" borderId="32" xfId="57" applyNumberFormat="1" applyFont="1" applyBorder="1">
      <alignment/>
      <protection/>
    </xf>
    <xf numFmtId="173" fontId="4" fillId="0" borderId="32" xfId="57" applyNumberFormat="1" applyFont="1" applyBorder="1">
      <alignment/>
      <protection/>
    </xf>
    <xf numFmtId="3" fontId="4" fillId="0" borderId="32" xfId="57" applyNumberFormat="1" applyFont="1" applyBorder="1">
      <alignment/>
      <protection/>
    </xf>
    <xf numFmtId="172" fontId="4" fillId="0" borderId="32" xfId="60" applyNumberFormat="1" applyFont="1" applyBorder="1" applyAlignment="1">
      <alignment/>
    </xf>
    <xf numFmtId="3" fontId="5" fillId="0" borderId="29" xfId="57" applyNumberFormat="1" applyFont="1" applyBorder="1" applyAlignment="1">
      <alignment vertical="top" wrapText="1"/>
      <protection/>
    </xf>
    <xf numFmtId="49" fontId="5" fillId="0" borderId="30" xfId="57" applyNumberFormat="1" applyFont="1" applyBorder="1" applyAlignment="1">
      <alignment vertical="top"/>
      <protection/>
    </xf>
    <xf numFmtId="49" fontId="4" fillId="0" borderId="31" xfId="57" applyNumberFormat="1" applyFont="1" applyBorder="1" applyAlignment="1">
      <alignment vertical="top"/>
      <protection/>
    </xf>
    <xf numFmtId="49" fontId="4" fillId="0" borderId="32" xfId="57" applyNumberFormat="1" applyFont="1" applyBorder="1" applyAlignment="1">
      <alignment vertical="center"/>
      <protection/>
    </xf>
    <xf numFmtId="3" fontId="5" fillId="0" borderId="33" xfId="57" applyNumberFormat="1" applyFont="1" applyBorder="1" applyAlignment="1">
      <alignment vertical="top" wrapText="1"/>
      <protection/>
    </xf>
    <xf numFmtId="173" fontId="4" fillId="0" borderId="21" xfId="57" applyNumberFormat="1" applyFont="1" applyBorder="1">
      <alignment/>
      <protection/>
    </xf>
    <xf numFmtId="3" fontId="5" fillId="0" borderId="34" xfId="57" applyNumberFormat="1" applyFont="1" applyBorder="1" applyAlignment="1">
      <alignment vertical="top" wrapText="1"/>
      <protection/>
    </xf>
    <xf numFmtId="3" fontId="4" fillId="0" borderId="34" xfId="57" applyNumberFormat="1" applyFont="1" applyBorder="1">
      <alignment/>
      <protection/>
    </xf>
    <xf numFmtId="3" fontId="4" fillId="0" borderId="34" xfId="57" applyNumberFormat="1" applyFont="1" applyBorder="1" quotePrefix="1">
      <alignment/>
      <protection/>
    </xf>
    <xf numFmtId="172" fontId="4" fillId="0" borderId="34" xfId="60" applyNumberFormat="1" applyFont="1" applyBorder="1" applyAlignment="1">
      <alignment/>
    </xf>
    <xf numFmtId="173" fontId="4" fillId="0" borderId="33" xfId="57" applyNumberFormat="1" applyFont="1" applyBorder="1">
      <alignment/>
      <protection/>
    </xf>
    <xf numFmtId="173" fontId="4" fillId="0" borderId="34" xfId="57" applyNumberFormat="1" applyFont="1" applyBorder="1">
      <alignment/>
      <protection/>
    </xf>
    <xf numFmtId="49" fontId="4" fillId="0" borderId="35" xfId="57" applyNumberFormat="1" applyFont="1" applyBorder="1" applyAlignment="1">
      <alignment horizontal="left"/>
      <protection/>
    </xf>
    <xf numFmtId="0" fontId="0" fillId="0" borderId="11" xfId="0" applyBorder="1" applyAlignment="1">
      <alignment vertical="center"/>
    </xf>
    <xf numFmtId="49" fontId="4" fillId="0" borderId="35" xfId="57" applyNumberFormat="1" applyFont="1" applyBorder="1" applyAlignment="1">
      <alignment vertical="top"/>
      <protection/>
    </xf>
    <xf numFmtId="49" fontId="4" fillId="0" borderId="11" xfId="57" applyNumberFormat="1" applyFont="1" applyBorder="1" applyAlignment="1">
      <alignment vertical="center"/>
      <protection/>
    </xf>
    <xf numFmtId="179" fontId="4" fillId="0" borderId="22" xfId="57" applyNumberFormat="1" applyFont="1" applyBorder="1">
      <alignment/>
      <protection/>
    </xf>
    <xf numFmtId="179" fontId="4" fillId="0" borderId="23" xfId="57" applyNumberFormat="1" applyFont="1" applyBorder="1">
      <alignment/>
      <protection/>
    </xf>
    <xf numFmtId="179" fontId="4" fillId="0" borderId="34" xfId="57" applyNumberFormat="1" applyFont="1" applyBorder="1">
      <alignment/>
      <protection/>
    </xf>
    <xf numFmtId="3" fontId="4" fillId="0" borderId="34" xfId="57" applyNumberFormat="1" applyFont="1" applyBorder="1" applyAlignment="1" quotePrefix="1">
      <alignment horizontal="right"/>
      <protection/>
    </xf>
    <xf numFmtId="173" fontId="4" fillId="0" borderId="27" xfId="57" applyNumberFormat="1" applyFont="1" applyBorder="1">
      <alignment/>
      <protection/>
    </xf>
    <xf numFmtId="3" fontId="5" fillId="0" borderId="17" xfId="57" applyNumberFormat="1" applyFont="1" applyBorder="1" applyAlignment="1">
      <alignment vertical="top" wrapText="1"/>
      <protection/>
    </xf>
    <xf numFmtId="1" fontId="4" fillId="0" borderId="0" xfId="60" applyNumberFormat="1" applyFont="1" applyBorder="1" applyAlignment="1">
      <alignment/>
    </xf>
    <xf numFmtId="179" fontId="4" fillId="0" borderId="0" xfId="60" applyNumberFormat="1" applyFont="1" applyBorder="1" applyAlignment="1">
      <alignment/>
    </xf>
    <xf numFmtId="3" fontId="4" fillId="0" borderId="0" xfId="57" applyNumberFormat="1" applyFont="1" applyBorder="1" applyAlignment="1">
      <alignment horizontal="center"/>
      <protection/>
    </xf>
    <xf numFmtId="3" fontId="4" fillId="0" borderId="36" xfId="57" applyNumberFormat="1" applyFont="1" applyBorder="1" applyAlignment="1" quotePrefix="1">
      <alignment horizontal="right"/>
      <protection/>
    </xf>
    <xf numFmtId="173" fontId="4" fillId="0" borderId="37" xfId="57" applyNumberFormat="1" applyFont="1" applyBorder="1">
      <alignment/>
      <protection/>
    </xf>
    <xf numFmtId="173" fontId="4" fillId="0" borderId="38" xfId="57" applyNumberFormat="1" applyFont="1" applyBorder="1">
      <alignment/>
      <protection/>
    </xf>
    <xf numFmtId="3" fontId="4" fillId="0" borderId="36" xfId="57" applyNumberFormat="1" applyFont="1" applyBorder="1">
      <alignment/>
      <protection/>
    </xf>
    <xf numFmtId="173" fontId="4" fillId="0" borderId="39" xfId="57" applyNumberFormat="1" applyFont="1" applyBorder="1">
      <alignment/>
      <protection/>
    </xf>
    <xf numFmtId="3" fontId="4" fillId="0" borderId="22" xfId="57" applyNumberFormat="1" applyFont="1" applyBorder="1">
      <alignment/>
      <protection/>
    </xf>
    <xf numFmtId="173" fontId="4" fillId="0" borderId="20" xfId="57" applyNumberFormat="1" applyFont="1" applyFill="1" applyBorder="1">
      <alignment/>
      <protection/>
    </xf>
    <xf numFmtId="173" fontId="4" fillId="0" borderId="22" xfId="57" applyNumberFormat="1" applyFont="1" applyFill="1" applyBorder="1">
      <alignment/>
      <protection/>
    </xf>
    <xf numFmtId="172" fontId="4" fillId="0" borderId="22" xfId="60" applyNumberFormat="1" applyFont="1" applyFill="1" applyBorder="1" applyAlignment="1">
      <alignment/>
    </xf>
    <xf numFmtId="173" fontId="4" fillId="0" borderId="37" xfId="57" applyNumberFormat="1" applyFont="1" applyFill="1" applyBorder="1">
      <alignment/>
      <protection/>
    </xf>
    <xf numFmtId="0" fontId="4" fillId="0" borderId="12" xfId="60" applyNumberFormat="1" applyFont="1" applyBorder="1" applyAlignment="1">
      <alignment horizontal="center" vertical="center"/>
    </xf>
    <xf numFmtId="173" fontId="4" fillId="0" borderId="40" xfId="57" applyNumberFormat="1" applyFont="1" applyBorder="1">
      <alignment/>
      <protection/>
    </xf>
    <xf numFmtId="173" fontId="4" fillId="0" borderId="40" xfId="57" applyNumberFormat="1" applyFont="1" applyFill="1" applyBorder="1">
      <alignment/>
      <protection/>
    </xf>
    <xf numFmtId="173" fontId="4" fillId="0" borderId="41" xfId="57" applyNumberFormat="1" applyFont="1" applyBorder="1">
      <alignment/>
      <protection/>
    </xf>
    <xf numFmtId="173" fontId="4" fillId="0" borderId="42" xfId="57" applyNumberFormat="1" applyFont="1" applyBorder="1">
      <alignment/>
      <protection/>
    </xf>
    <xf numFmtId="179" fontId="4" fillId="0" borderId="43" xfId="60" applyNumberFormat="1" applyFont="1" applyBorder="1" applyAlignment="1">
      <alignment/>
    </xf>
    <xf numFmtId="179" fontId="4" fillId="0" borderId="44" xfId="60" applyNumberFormat="1" applyFont="1" applyBorder="1" applyAlignment="1">
      <alignment/>
    </xf>
    <xf numFmtId="3" fontId="4" fillId="0" borderId="45" xfId="57" applyNumberFormat="1" applyFont="1" applyBorder="1" quotePrefix="1">
      <alignment/>
      <protection/>
    </xf>
    <xf numFmtId="172" fontId="4" fillId="0" borderId="46" xfId="60" applyNumberFormat="1" applyFont="1" applyBorder="1" applyAlignment="1">
      <alignment/>
    </xf>
    <xf numFmtId="173" fontId="4" fillId="0" borderId="43" xfId="57" applyNumberFormat="1" applyFont="1" applyBorder="1">
      <alignment/>
      <protection/>
    </xf>
    <xf numFmtId="170" fontId="4" fillId="0" borderId="0" xfId="57" applyNumberFormat="1" applyFont="1" applyBorder="1" applyAlignment="1">
      <alignment vertical="top" wrapText="1"/>
      <protection/>
    </xf>
    <xf numFmtId="0" fontId="4" fillId="0" borderId="0" xfId="57" applyNumberFormat="1" applyFont="1" applyBorder="1" applyAlignment="1">
      <alignment vertical="top" wrapText="1"/>
      <protection/>
    </xf>
    <xf numFmtId="3" fontId="4" fillId="0" borderId="0" xfId="57" applyNumberFormat="1" applyFont="1" applyBorder="1" applyAlignment="1">
      <alignment vertical="top" wrapText="1"/>
      <protection/>
    </xf>
    <xf numFmtId="172" fontId="4" fillId="0" borderId="0" xfId="60" applyNumberFormat="1" applyFont="1" applyBorder="1" applyAlignment="1">
      <alignment vertical="top" wrapText="1"/>
    </xf>
    <xf numFmtId="179" fontId="4" fillId="0" borderId="0" xfId="57" applyNumberFormat="1" applyFont="1" applyBorder="1" applyAlignment="1">
      <alignment vertical="top" wrapText="1"/>
      <protection/>
    </xf>
    <xf numFmtId="174" fontId="4" fillId="0" borderId="0" xfId="57" applyNumberFormat="1" applyFont="1" applyBorder="1">
      <alignment/>
      <protection/>
    </xf>
    <xf numFmtId="0" fontId="4" fillId="0" borderId="0" xfId="57" applyNumberFormat="1" applyFont="1" applyBorder="1">
      <alignment/>
      <protection/>
    </xf>
    <xf numFmtId="170" fontId="4" fillId="0" borderId="0" xfId="57" applyNumberFormat="1" applyFont="1" applyBorder="1">
      <alignment/>
      <protection/>
    </xf>
    <xf numFmtId="177" fontId="4" fillId="0" borderId="0" xfId="42" applyNumberFormat="1" applyFont="1" applyBorder="1" applyAlignment="1">
      <alignment/>
    </xf>
    <xf numFmtId="0" fontId="0" fillId="0" borderId="32" xfId="0" applyBorder="1" applyAlignment="1">
      <alignment vertical="center"/>
    </xf>
    <xf numFmtId="0" fontId="4" fillId="0" borderId="32" xfId="60" applyNumberFormat="1" applyFont="1" applyBorder="1" applyAlignment="1">
      <alignment horizontal="center" vertical="center"/>
    </xf>
    <xf numFmtId="0" fontId="4" fillId="0" borderId="47" xfId="60" applyNumberFormat="1" applyFont="1" applyBorder="1" applyAlignment="1">
      <alignment horizontal="center" vertical="center"/>
    </xf>
    <xf numFmtId="170" fontId="5" fillId="0" borderId="18" xfId="57" applyNumberFormat="1" applyFont="1" applyBorder="1" applyAlignment="1">
      <alignment vertical="top" wrapText="1"/>
      <protection/>
    </xf>
    <xf numFmtId="173" fontId="4" fillId="0" borderId="48" xfId="57" applyNumberFormat="1" applyFont="1" applyBorder="1">
      <alignment/>
      <protection/>
    </xf>
    <xf numFmtId="3" fontId="4" fillId="0" borderId="49" xfId="57" applyNumberFormat="1" applyFont="1" applyBorder="1" quotePrefix="1">
      <alignment/>
      <protection/>
    </xf>
    <xf numFmtId="179" fontId="4" fillId="0" borderId="40" xfId="60" applyNumberFormat="1" applyFont="1" applyBorder="1" applyAlignment="1">
      <alignment/>
    </xf>
    <xf numFmtId="179" fontId="4" fillId="0" borderId="42" xfId="60" applyNumberFormat="1" applyFont="1" applyBorder="1" applyAlignment="1">
      <alignment/>
    </xf>
    <xf numFmtId="3" fontId="4" fillId="0" borderId="50" xfId="57" applyNumberFormat="1" applyFont="1" applyBorder="1" quotePrefix="1">
      <alignment/>
      <protection/>
    </xf>
    <xf numFmtId="173" fontId="5" fillId="0" borderId="28" xfId="57" applyNumberFormat="1" applyFont="1" applyBorder="1" applyAlignment="1">
      <alignment vertical="top" wrapText="1"/>
      <protection/>
    </xf>
    <xf numFmtId="173" fontId="4" fillId="0" borderId="51" xfId="57" applyNumberFormat="1" applyFont="1" applyBorder="1">
      <alignment/>
      <protection/>
    </xf>
    <xf numFmtId="173" fontId="4" fillId="0" borderId="45" xfId="57" applyNumberFormat="1" applyFont="1" applyBorder="1">
      <alignment/>
      <protection/>
    </xf>
    <xf numFmtId="3" fontId="5" fillId="0" borderId="19" xfId="57" applyNumberFormat="1" applyFont="1" applyBorder="1" applyAlignment="1">
      <alignment vertical="top" wrapText="1"/>
      <protection/>
    </xf>
    <xf numFmtId="3" fontId="5" fillId="0" borderId="31" xfId="57" applyNumberFormat="1" applyFont="1" applyBorder="1" applyAlignment="1">
      <alignment vertical="top" wrapText="1"/>
      <protection/>
    </xf>
    <xf numFmtId="3" fontId="5" fillId="0" borderId="32" xfId="57" applyNumberFormat="1" applyFont="1" applyBorder="1" applyAlignment="1">
      <alignment vertical="top" wrapText="1"/>
      <protection/>
    </xf>
    <xf numFmtId="179" fontId="4" fillId="0" borderId="52" xfId="60" applyNumberFormat="1" applyFont="1" applyBorder="1" applyAlignment="1">
      <alignment/>
    </xf>
    <xf numFmtId="179" fontId="4" fillId="0" borderId="53" xfId="60" applyNumberFormat="1" applyFont="1" applyBorder="1" applyAlignment="1">
      <alignment/>
    </xf>
    <xf numFmtId="173" fontId="4" fillId="0" borderId="53" xfId="57" applyNumberFormat="1" applyFont="1" applyBorder="1">
      <alignment/>
      <protection/>
    </xf>
    <xf numFmtId="179" fontId="4" fillId="0" borderId="53" xfId="57" applyNumberFormat="1" applyFont="1" applyBorder="1">
      <alignment/>
      <protection/>
    </xf>
    <xf numFmtId="179" fontId="4" fillId="0" borderId="54" xfId="60" applyNumberFormat="1" applyFont="1" applyBorder="1" applyAlignment="1">
      <alignment/>
    </xf>
    <xf numFmtId="179" fontId="4" fillId="0" borderId="15" xfId="60" applyNumberFormat="1" applyFont="1" applyBorder="1" applyAlignment="1">
      <alignment/>
    </xf>
    <xf numFmtId="0" fontId="0" fillId="0" borderId="32" xfId="0" applyBorder="1" applyAlignment="1">
      <alignment vertical="center"/>
    </xf>
    <xf numFmtId="49" fontId="4" fillId="0" borderId="55" xfId="57" applyNumberFormat="1" applyFont="1" applyBorder="1" applyAlignment="1">
      <alignment horizontal="center" vertical="center"/>
      <protection/>
    </xf>
    <xf numFmtId="174" fontId="4" fillId="0" borderId="22" xfId="57" applyNumberFormat="1" applyFont="1" applyBorder="1">
      <alignment/>
      <protection/>
    </xf>
    <xf numFmtId="3" fontId="4" fillId="0" borderId="51" xfId="57" applyNumberFormat="1" applyFont="1" applyBorder="1">
      <alignment/>
      <protection/>
    </xf>
    <xf numFmtId="3" fontId="4" fillId="0" borderId="56" xfId="57" applyNumberFormat="1" applyFont="1" applyBorder="1">
      <alignment/>
      <protection/>
    </xf>
    <xf numFmtId="3" fontId="4" fillId="0" borderId="25" xfId="57" applyNumberFormat="1" applyFont="1" applyBorder="1" applyAlignment="1" quotePrefix="1">
      <alignment horizontal="right"/>
      <protection/>
    </xf>
    <xf numFmtId="3" fontId="4" fillId="0" borderId="56" xfId="57" applyNumberFormat="1" applyFont="1" applyBorder="1" applyAlignment="1" quotePrefix="1">
      <alignment horizontal="right"/>
      <protection/>
    </xf>
    <xf numFmtId="49" fontId="4" fillId="0" borderId="57" xfId="57" applyNumberFormat="1" applyFont="1" applyBorder="1" applyAlignment="1">
      <alignment horizontal="left"/>
      <protection/>
    </xf>
    <xf numFmtId="49" fontId="4" fillId="0" borderId="34" xfId="57" applyNumberFormat="1" applyFont="1" applyBorder="1">
      <alignment/>
      <protection/>
    </xf>
    <xf numFmtId="173" fontId="4" fillId="0" borderId="58" xfId="57" applyNumberFormat="1" applyFont="1" applyBorder="1">
      <alignment/>
      <protection/>
    </xf>
    <xf numFmtId="173" fontId="4" fillId="0" borderId="59" xfId="57" applyNumberFormat="1" applyFont="1" applyBorder="1">
      <alignment/>
      <protection/>
    </xf>
    <xf numFmtId="3" fontId="4" fillId="0" borderId="51" xfId="57" applyNumberFormat="1" applyFont="1" applyBorder="1" quotePrefix="1">
      <alignment/>
      <protection/>
    </xf>
    <xf numFmtId="3" fontId="4" fillId="0" borderId="25" xfId="57" applyNumberFormat="1" applyFont="1" applyBorder="1" applyAlignment="1" quotePrefix="1">
      <alignment horizontal="left"/>
      <protection/>
    </xf>
    <xf numFmtId="3" fontId="4" fillId="0" borderId="45" xfId="57" applyNumberFormat="1" applyFont="1" applyBorder="1">
      <alignment/>
      <protection/>
    </xf>
    <xf numFmtId="3" fontId="4" fillId="0" borderId="53" xfId="57" applyNumberFormat="1" applyFont="1" applyBorder="1">
      <alignment/>
      <protection/>
    </xf>
    <xf numFmtId="3" fontId="4" fillId="0" borderId="53" xfId="57" applyNumberFormat="1" applyFont="1" applyBorder="1" quotePrefix="1">
      <alignment/>
      <protection/>
    </xf>
    <xf numFmtId="3" fontId="4" fillId="0" borderId="53" xfId="57" applyNumberFormat="1" applyFont="1" applyBorder="1" applyAlignment="1" quotePrefix="1">
      <alignment horizontal="left"/>
      <protection/>
    </xf>
    <xf numFmtId="172" fontId="4" fillId="0" borderId="53" xfId="60" applyNumberFormat="1" applyFont="1" applyBorder="1" applyAlignment="1">
      <alignment/>
    </xf>
    <xf numFmtId="3" fontId="4" fillId="0" borderId="60" xfId="57" applyNumberFormat="1" applyFont="1" applyBorder="1" applyAlignment="1" quotePrefix="1">
      <alignment horizontal="left"/>
      <protection/>
    </xf>
    <xf numFmtId="3" fontId="4" fillId="0" borderId="54" xfId="57" applyNumberFormat="1" applyFont="1" applyBorder="1">
      <alignment/>
      <protection/>
    </xf>
    <xf numFmtId="3" fontId="4" fillId="0" borderId="22" xfId="57" applyNumberFormat="1" applyFont="1" applyBorder="1" quotePrefix="1">
      <alignment/>
      <protection/>
    </xf>
    <xf numFmtId="0" fontId="4" fillId="0" borderId="32" xfId="60" applyNumberFormat="1" applyFont="1" applyBorder="1" applyAlignment="1">
      <alignment horizontal="center" vertical="center"/>
    </xf>
    <xf numFmtId="49" fontId="4" fillId="0" borderId="32" xfId="57" applyNumberFormat="1" applyFont="1" applyBorder="1" applyAlignment="1">
      <alignment horizontal="center" vertical="center"/>
      <protection/>
    </xf>
    <xf numFmtId="0" fontId="0" fillId="0" borderId="32" xfId="0" applyBorder="1" applyAlignment="1">
      <alignment vertical="center"/>
    </xf>
    <xf numFmtId="49" fontId="4" fillId="0" borderId="57" xfId="57" applyNumberFormat="1" applyFont="1" applyBorder="1" applyAlignment="1">
      <alignment horizontal="center" vertical="center"/>
      <protection/>
    </xf>
    <xf numFmtId="0" fontId="4" fillId="0" borderId="34" xfId="60" applyNumberFormat="1" applyFont="1" applyBorder="1" applyAlignment="1">
      <alignment horizontal="center" vertical="center"/>
    </xf>
    <xf numFmtId="49" fontId="4" fillId="0" borderId="55" xfId="57" applyNumberFormat="1" applyFont="1" applyBorder="1" applyAlignment="1">
      <alignment horizontal="center" vertical="center"/>
      <protection/>
    </xf>
    <xf numFmtId="3" fontId="4" fillId="0" borderId="0" xfId="57" applyNumberFormat="1" applyFont="1" applyBorder="1" applyAlignment="1">
      <alignment horizontal="center"/>
      <protection/>
    </xf>
    <xf numFmtId="0" fontId="4" fillId="0" borderId="61" xfId="60" applyNumberFormat="1" applyFont="1" applyBorder="1" applyAlignment="1">
      <alignment horizontal="center" vertical="center"/>
    </xf>
    <xf numFmtId="0" fontId="4" fillId="0" borderId="11" xfId="60" applyNumberFormat="1" applyFont="1" applyBorder="1" applyAlignment="1">
      <alignment horizontal="center" vertical="center"/>
    </xf>
    <xf numFmtId="0" fontId="4" fillId="0" borderId="62" xfId="60" applyNumberFormat="1" applyFont="1" applyBorder="1" applyAlignment="1">
      <alignment horizontal="center" vertical="center"/>
    </xf>
    <xf numFmtId="49" fontId="4" fillId="0" borderId="22" xfId="57" applyNumberFormat="1" applyFont="1" applyBorder="1" applyAlignment="1">
      <alignment horizontal="center" vertical="center"/>
      <protection/>
    </xf>
    <xf numFmtId="49" fontId="4" fillId="0" borderId="61" xfId="57" applyNumberFormat="1" applyFont="1" applyBorder="1" applyAlignment="1">
      <alignment horizontal="center" vertical="center"/>
      <protection/>
    </xf>
    <xf numFmtId="49" fontId="4" fillId="0" borderId="11" xfId="57" applyNumberFormat="1" applyFont="1" applyBorder="1" applyAlignment="1">
      <alignment horizontal="center" vertical="center"/>
      <protection/>
    </xf>
    <xf numFmtId="49" fontId="4" fillId="0" borderId="62" xfId="57" applyNumberFormat="1" applyFont="1" applyBorder="1" applyAlignment="1">
      <alignment horizontal="center" vertical="center"/>
      <protection/>
    </xf>
    <xf numFmtId="0" fontId="4" fillId="0" borderId="57" xfId="6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s1Q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8"/>
  <sheetViews>
    <sheetView tabSelected="1" zoomScaleSheetLayoutView="8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77" sqref="M77"/>
    </sheetView>
  </sheetViews>
  <sheetFormatPr defaultColWidth="9.140625" defaultRowHeight="15"/>
  <cols>
    <col min="1" max="1" width="9.140625" style="20" customWidth="1"/>
    <col min="2" max="2" width="5.8515625" style="21" customWidth="1"/>
    <col min="3" max="3" width="10.00390625" style="19" customWidth="1"/>
    <col min="4" max="4" width="10.28125" style="19" customWidth="1"/>
    <col min="5" max="5" width="10.7109375" style="19" customWidth="1"/>
    <col min="6" max="7" width="9.140625" style="19" customWidth="1"/>
    <col min="8" max="8" width="10.57421875" style="19" customWidth="1"/>
    <col min="9" max="9" width="10.421875" style="19" customWidth="1"/>
    <col min="10" max="10" width="9.140625" style="19" customWidth="1"/>
    <col min="11" max="11" width="10.57421875" style="19" customWidth="1"/>
    <col min="12" max="13" width="9.8515625" style="19" customWidth="1"/>
    <col min="14" max="14" width="9.140625" style="22" customWidth="1"/>
    <col min="15" max="15" width="5.57421875" style="21" customWidth="1"/>
    <col min="16" max="16" width="10.00390625" style="19" customWidth="1"/>
    <col min="17" max="17" width="9.140625" style="19" customWidth="1"/>
    <col min="18" max="18" width="9.8515625" style="19" customWidth="1"/>
    <col min="19" max="19" width="10.28125" style="19" customWidth="1"/>
    <col min="20" max="20" width="11.140625" style="19" customWidth="1"/>
    <col min="21" max="22" width="9.140625" style="19" customWidth="1"/>
    <col min="23" max="23" width="10.28125" style="19" customWidth="1"/>
    <col min="24" max="24" width="12.7109375" style="19" customWidth="1"/>
    <col min="25" max="25" width="10.28125" style="19" customWidth="1"/>
    <col min="26" max="26" width="12.28125" style="19" customWidth="1"/>
    <col min="27" max="27" width="11.7109375" style="11" customWidth="1"/>
    <col min="28" max="28" width="14.140625" style="11" bestFit="1" customWidth="1"/>
    <col min="29" max="16384" width="9.140625" style="11" customWidth="1"/>
  </cols>
  <sheetData>
    <row r="1" spans="1:26" s="2" customFormat="1" ht="15">
      <c r="A1" s="1" t="s">
        <v>13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5" t="s">
        <v>13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" customFormat="1" ht="12.75" thickBot="1">
      <c r="A2" s="6" t="s">
        <v>34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 t="s">
        <v>34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7" customFormat="1" ht="72.75" thickBot="1">
      <c r="A3" s="33" t="s">
        <v>6</v>
      </c>
      <c r="B3" s="34" t="s">
        <v>14</v>
      </c>
      <c r="C3" s="35" t="s">
        <v>8</v>
      </c>
      <c r="D3" s="35" t="s">
        <v>9</v>
      </c>
      <c r="E3" s="35" t="s">
        <v>15</v>
      </c>
      <c r="F3" s="35" t="s">
        <v>16</v>
      </c>
      <c r="G3" s="35" t="s">
        <v>43</v>
      </c>
      <c r="H3" s="35" t="s">
        <v>17</v>
      </c>
      <c r="I3" s="35" t="s">
        <v>45</v>
      </c>
      <c r="J3" s="35" t="s">
        <v>35</v>
      </c>
      <c r="K3" s="35" t="s">
        <v>36</v>
      </c>
      <c r="L3" s="49" t="s">
        <v>37</v>
      </c>
      <c r="M3" s="35" t="s">
        <v>38</v>
      </c>
      <c r="N3" s="57" t="s">
        <v>6</v>
      </c>
      <c r="O3" s="52" t="s">
        <v>14</v>
      </c>
      <c r="P3" s="35" t="s">
        <v>18</v>
      </c>
      <c r="Q3" s="122" t="s">
        <v>27</v>
      </c>
      <c r="R3" s="122" t="s">
        <v>28</v>
      </c>
      <c r="S3" s="35" t="s">
        <v>26</v>
      </c>
      <c r="T3" s="35" t="s">
        <v>10</v>
      </c>
      <c r="U3" s="35" t="s">
        <v>11</v>
      </c>
      <c r="V3" s="35" t="s">
        <v>12</v>
      </c>
      <c r="W3" s="35" t="s">
        <v>29</v>
      </c>
      <c r="X3" s="35" t="s">
        <v>19</v>
      </c>
      <c r="Y3" s="35" t="s">
        <v>7</v>
      </c>
      <c r="Z3" s="36" t="s">
        <v>20</v>
      </c>
    </row>
    <row r="4" spans="1:26" s="7" customFormat="1" ht="12">
      <c r="A4" s="31" t="s">
        <v>30</v>
      </c>
      <c r="B4" s="69"/>
      <c r="C4" s="38">
        <f>SUM(C17:C20)</f>
        <v>6854440.888589127</v>
      </c>
      <c r="D4" s="38">
        <f aca="true" t="shared" si="0" ref="D4:M4">SUM(D17:D20)</f>
        <v>991891.1243304962</v>
      </c>
      <c r="E4" s="38">
        <f t="shared" si="0"/>
        <v>1554874.2770014817</v>
      </c>
      <c r="F4" s="96">
        <f t="shared" si="0"/>
        <v>214651.35942710226</v>
      </c>
      <c r="G4" s="96">
        <f>SUM(G17:G20)</f>
        <v>254252.00940233283</v>
      </c>
      <c r="H4" s="38">
        <f t="shared" si="0"/>
        <v>1569877.293600793</v>
      </c>
      <c r="I4" s="38">
        <f t="shared" si="0"/>
        <v>2140836.827474834</v>
      </c>
      <c r="J4" s="38">
        <f t="shared" si="0"/>
        <v>445820.7544398726</v>
      </c>
      <c r="K4" s="38">
        <f t="shared" si="0"/>
        <v>1412912.9592578681</v>
      </c>
      <c r="L4" s="85">
        <f t="shared" si="0"/>
        <v>499923.0574909334</v>
      </c>
      <c r="M4" s="38">
        <f t="shared" si="0"/>
        <v>521422.79913254327</v>
      </c>
      <c r="N4" s="77" t="s">
        <v>30</v>
      </c>
      <c r="O4" s="75"/>
      <c r="P4" s="38">
        <f aca="true" t="shared" si="1" ref="P4:V4">SUM(P17:P20)</f>
        <v>2004798.8714065598</v>
      </c>
      <c r="Q4" s="38">
        <f>SUM(Q17:Q20)</f>
        <v>255206.92488228233</v>
      </c>
      <c r="R4" s="38">
        <f>SUM(R17:R20)</f>
        <v>758934.5799741226</v>
      </c>
      <c r="S4" s="38">
        <f>SUM(S17:S20)</f>
        <v>1552217.9963076808</v>
      </c>
      <c r="T4" s="38">
        <f t="shared" si="1"/>
        <v>697902.352573652</v>
      </c>
      <c r="U4" s="38">
        <f>SUM(U17:U20)</f>
        <v>372635.44586205564</v>
      </c>
      <c r="V4" s="38">
        <f t="shared" si="1"/>
        <v>397359.3575770724</v>
      </c>
      <c r="W4" s="38">
        <f>SUM(W17:W20)</f>
        <v>-240213.24336807523</v>
      </c>
      <c r="X4" s="38">
        <f>SUM(C4:M4,P4:W4)</f>
        <v>22259745.635362733</v>
      </c>
      <c r="Y4" s="38">
        <f>SUM(Y17:Y20)</f>
        <v>1343348.1956256926</v>
      </c>
      <c r="Z4" s="70">
        <f>X4+Y4</f>
        <v>23603093.830988426</v>
      </c>
    </row>
    <row r="5" spans="1:26" s="7" customFormat="1" ht="14.25" customHeight="1">
      <c r="A5" s="28" t="s">
        <v>31</v>
      </c>
      <c r="B5" s="71"/>
      <c r="C5" s="41">
        <f>SUM(C22:C25)</f>
        <v>7015536.580213302</v>
      </c>
      <c r="D5" s="41">
        <f aca="true" t="shared" si="2" ref="D5:M5">SUM(D22:D25)</f>
        <v>856307.1183557223</v>
      </c>
      <c r="E5" s="41">
        <f t="shared" si="2"/>
        <v>1686027.2406224217</v>
      </c>
      <c r="F5" s="97">
        <f t="shared" si="2"/>
        <v>195941.5634828716</v>
      </c>
      <c r="G5" s="97">
        <f>SUM(G22:G25)</f>
        <v>259761.94200934505</v>
      </c>
      <c r="H5" s="41">
        <f t="shared" si="2"/>
        <v>1871175.0694092573</v>
      </c>
      <c r="I5" s="41">
        <f t="shared" si="2"/>
        <v>2343062.3607485285</v>
      </c>
      <c r="J5" s="41">
        <f t="shared" si="2"/>
        <v>461199.1288496828</v>
      </c>
      <c r="K5" s="41">
        <f t="shared" si="2"/>
        <v>1541551.1751256338</v>
      </c>
      <c r="L5" s="45">
        <f t="shared" si="2"/>
        <v>522574.82210234273</v>
      </c>
      <c r="M5" s="41">
        <f t="shared" si="2"/>
        <v>621070.7469475043</v>
      </c>
      <c r="N5" s="8" t="s">
        <v>31</v>
      </c>
      <c r="O5" s="76"/>
      <c r="P5" s="41">
        <f aca="true" t="shared" si="3" ref="P5:V5">SUM(P22:P25)</f>
        <v>1998309.481721986</v>
      </c>
      <c r="Q5" s="41">
        <f>SUM(Q22:Q25)</f>
        <v>284160.93701578176</v>
      </c>
      <c r="R5" s="41">
        <f>SUM(R22:R25)</f>
        <v>777070.2982370917</v>
      </c>
      <c r="S5" s="41">
        <f>SUM(S22:S25)</f>
        <v>1575882.6551675927</v>
      </c>
      <c r="T5" s="41">
        <f t="shared" si="3"/>
        <v>751688.8062848387</v>
      </c>
      <c r="U5" s="41">
        <f>SUM(U22:U25)</f>
        <v>409553.26385886106</v>
      </c>
      <c r="V5" s="41">
        <f t="shared" si="3"/>
        <v>416858.3527517165</v>
      </c>
      <c r="W5" s="41">
        <f>SUM(W22:W25)</f>
        <v>-296430.5768914692</v>
      </c>
      <c r="X5" s="41">
        <f>SUM(C5:M5,P5:W5)</f>
        <v>23291300.96601301</v>
      </c>
      <c r="Y5" s="41">
        <f>SUM(Y22:Y25)</f>
        <v>1390010.5330984937</v>
      </c>
      <c r="Z5" s="44">
        <f>X5+Y5</f>
        <v>24681311.499111503</v>
      </c>
    </row>
    <row r="6" spans="1:26" ht="12">
      <c r="A6" s="8" t="s">
        <v>0</v>
      </c>
      <c r="B6" s="72"/>
      <c r="C6" s="41">
        <f>SUM(C27:C30)</f>
        <v>7181356.646607314</v>
      </c>
      <c r="D6" s="41">
        <f>SUM(D27:D30)</f>
        <v>935411.8871249296</v>
      </c>
      <c r="E6" s="41">
        <f aca="true" t="shared" si="4" ref="E6:M6">SUM(E27:E30)</f>
        <v>1880031.9211990344</v>
      </c>
      <c r="F6" s="97">
        <f t="shared" si="4"/>
        <v>232622.25761181337</v>
      </c>
      <c r="G6" s="97">
        <f>SUM(G27:G30)</f>
        <v>240897.85171029414</v>
      </c>
      <c r="H6" s="41">
        <f t="shared" si="4"/>
        <v>2117073.6961931875</v>
      </c>
      <c r="I6" s="41">
        <f t="shared" si="4"/>
        <v>2645346.7167165345</v>
      </c>
      <c r="J6" s="41">
        <f t="shared" si="4"/>
        <v>481997.2953379546</v>
      </c>
      <c r="K6" s="41">
        <f t="shared" si="4"/>
        <v>1572853.6242617255</v>
      </c>
      <c r="L6" s="45">
        <f t="shared" si="4"/>
        <v>615065.8489687336</v>
      </c>
      <c r="M6" s="41">
        <f t="shared" si="4"/>
        <v>756074.8048975917</v>
      </c>
      <c r="N6" s="8" t="s">
        <v>0</v>
      </c>
      <c r="O6" s="76"/>
      <c r="P6" s="41">
        <f aca="true" t="shared" si="5" ref="P6:W6">SUM(P27:P30)</f>
        <v>2179163.9822293883</v>
      </c>
      <c r="Q6" s="41">
        <f t="shared" si="5"/>
        <v>318676.5740396009</v>
      </c>
      <c r="R6" s="41">
        <f>SUM(R27:R30)</f>
        <v>793109.7534905465</v>
      </c>
      <c r="S6" s="41">
        <f t="shared" si="5"/>
        <v>1601266.2429150832</v>
      </c>
      <c r="T6" s="41">
        <f t="shared" si="5"/>
        <v>851207.7696494554</v>
      </c>
      <c r="U6" s="41">
        <f t="shared" si="5"/>
        <v>438415.0868588591</v>
      </c>
      <c r="V6" s="41">
        <f t="shared" si="5"/>
        <v>439317.8776554091</v>
      </c>
      <c r="W6" s="41">
        <f t="shared" si="5"/>
        <v>-331002.1190424902</v>
      </c>
      <c r="X6" s="41">
        <f aca="true" t="shared" si="6" ref="X6:X14">SUM(C6:M6,P6:W6)</f>
        <v>24948887.71842496</v>
      </c>
      <c r="Y6" s="41">
        <f>SUM(Y27:Y30)</f>
        <v>1821544.0813679253</v>
      </c>
      <c r="Z6" s="44">
        <f aca="true" t="shared" si="7" ref="Z6:Z15">X6+Y6</f>
        <v>26770431.799792886</v>
      </c>
    </row>
    <row r="7" spans="1:26" ht="12">
      <c r="A7" s="8" t="s">
        <v>1</v>
      </c>
      <c r="B7" s="72"/>
      <c r="C7" s="41">
        <f>SUM(C32:C35)</f>
        <v>7720033.321405118</v>
      </c>
      <c r="D7" s="41">
        <f>SUM(D32:D35)</f>
        <v>843948.6844593452</v>
      </c>
      <c r="E7" s="41">
        <f aca="true" t="shared" si="8" ref="E7:M7">SUM(E32:E35)</f>
        <v>2094035.397727964</v>
      </c>
      <c r="F7" s="97">
        <f t="shared" si="8"/>
        <v>251360.65985662665</v>
      </c>
      <c r="G7" s="97">
        <f>SUM(G32:G35)</f>
        <v>246506.58411262045</v>
      </c>
      <c r="H7" s="41">
        <f t="shared" si="8"/>
        <v>2323319.5616404256</v>
      </c>
      <c r="I7" s="41">
        <f t="shared" si="8"/>
        <v>2817145.5446137656</v>
      </c>
      <c r="J7" s="41">
        <f t="shared" si="8"/>
        <v>497897.24142613256</v>
      </c>
      <c r="K7" s="41">
        <f t="shared" si="8"/>
        <v>1601241.734113853</v>
      </c>
      <c r="L7" s="45">
        <f t="shared" si="8"/>
        <v>688106.1382081122</v>
      </c>
      <c r="M7" s="41">
        <f t="shared" si="8"/>
        <v>898007.1449635132</v>
      </c>
      <c r="N7" s="8" t="s">
        <v>1</v>
      </c>
      <c r="O7" s="76"/>
      <c r="P7" s="41">
        <f aca="true" t="shared" si="9" ref="P7:W7">SUM(P32:P35)</f>
        <v>2042643.430951573</v>
      </c>
      <c r="Q7" s="41">
        <f t="shared" si="9"/>
        <v>416091.11136799096</v>
      </c>
      <c r="R7" s="41">
        <f>SUM(R32:R35)</f>
        <v>778586.3986794794</v>
      </c>
      <c r="S7" s="41">
        <f t="shared" si="9"/>
        <v>1628117.2129143097</v>
      </c>
      <c r="T7" s="41">
        <f t="shared" si="9"/>
        <v>932428.9370884526</v>
      </c>
      <c r="U7" s="41">
        <f t="shared" si="9"/>
        <v>462619.867947847</v>
      </c>
      <c r="V7" s="41">
        <f t="shared" si="9"/>
        <v>462321.59105641005</v>
      </c>
      <c r="W7" s="41">
        <f t="shared" si="9"/>
        <v>-353602.196978003</v>
      </c>
      <c r="X7" s="41">
        <f t="shared" si="6"/>
        <v>26350808.365555536</v>
      </c>
      <c r="Y7" s="41">
        <f>SUM(Y32:Y35)</f>
        <v>1909825.1257988934</v>
      </c>
      <c r="Z7" s="44">
        <f t="shared" si="7"/>
        <v>28260633.49135443</v>
      </c>
    </row>
    <row r="8" spans="1:26" ht="12">
      <c r="A8" s="8" t="s">
        <v>2</v>
      </c>
      <c r="B8" s="72"/>
      <c r="C8" s="41">
        <f aca="true" t="shared" si="10" ref="C8:M8">SUM(C37:C40)</f>
        <v>8113750.343425717</v>
      </c>
      <c r="D8" s="41">
        <f t="shared" si="10"/>
        <v>1001652.6012013877</v>
      </c>
      <c r="E8" s="41">
        <f t="shared" si="10"/>
        <v>2192207.216390772</v>
      </c>
      <c r="F8" s="97">
        <f t="shared" si="10"/>
        <v>262099.5469918794</v>
      </c>
      <c r="G8" s="97">
        <f>SUM(G37:G40)</f>
        <v>257754.98837525002</v>
      </c>
      <c r="H8" s="41">
        <f t="shared" si="10"/>
        <v>2235648.2652462977</v>
      </c>
      <c r="I8" s="41">
        <f t="shared" si="10"/>
        <v>2893443.959368005</v>
      </c>
      <c r="J8" s="41">
        <f t="shared" si="10"/>
        <v>502992.18943026895</v>
      </c>
      <c r="K8" s="41">
        <f t="shared" si="10"/>
        <v>1712475.278814033</v>
      </c>
      <c r="L8" s="45">
        <f t="shared" si="10"/>
        <v>871411.2731782892</v>
      </c>
      <c r="M8" s="41">
        <f t="shared" si="10"/>
        <v>1062921.3283258001</v>
      </c>
      <c r="N8" s="8" t="s">
        <v>2</v>
      </c>
      <c r="O8" s="76"/>
      <c r="P8" s="41">
        <f aca="true" t="shared" si="11" ref="P8:Y8">SUM(P37:P40)</f>
        <v>2027531.6563318</v>
      </c>
      <c r="Q8" s="41">
        <f t="shared" si="11"/>
        <v>481736.63858332153</v>
      </c>
      <c r="R8" s="41">
        <f>SUM(R37:R40)</f>
        <v>781579.4785238933</v>
      </c>
      <c r="S8" s="41">
        <f t="shared" si="11"/>
        <v>1656749.7785073104</v>
      </c>
      <c r="T8" s="41">
        <f t="shared" si="11"/>
        <v>1017817.5824787782</v>
      </c>
      <c r="U8" s="41">
        <f t="shared" si="11"/>
        <v>497046.8960112381</v>
      </c>
      <c r="V8" s="41">
        <f t="shared" si="11"/>
        <v>483684.63533397287</v>
      </c>
      <c r="W8" s="41">
        <f t="shared" si="11"/>
        <v>-424176.65348987805</v>
      </c>
      <c r="X8" s="41">
        <f t="shared" si="6"/>
        <v>27628327.00302814</v>
      </c>
      <c r="Y8" s="41">
        <f t="shared" si="11"/>
        <v>2153391.6122301663</v>
      </c>
      <c r="Z8" s="44">
        <f t="shared" si="7"/>
        <v>29781718.615258306</v>
      </c>
    </row>
    <row r="9" spans="1:26" ht="12">
      <c r="A9" s="8" t="s">
        <v>3</v>
      </c>
      <c r="B9" s="72"/>
      <c r="C9" s="41">
        <f>SUM(C42:C45)</f>
        <v>8332436.006331275</v>
      </c>
      <c r="D9" s="41">
        <f aca="true" t="shared" si="12" ref="D9:M9">SUM(D42:D45)</f>
        <v>1074285.1185461956</v>
      </c>
      <c r="E9" s="41">
        <f t="shared" si="12"/>
        <v>2388391.0298708337</v>
      </c>
      <c r="F9" s="97">
        <f t="shared" si="12"/>
        <v>297237.7509366744</v>
      </c>
      <c r="G9" s="97">
        <f>SUM(G42:G45)</f>
        <v>263336.439666307</v>
      </c>
      <c r="H9" s="41">
        <f t="shared" si="12"/>
        <v>2466660.05740944</v>
      </c>
      <c r="I9" s="41">
        <f t="shared" si="12"/>
        <v>3181782.801034059</v>
      </c>
      <c r="J9" s="41">
        <f t="shared" si="12"/>
        <v>521539.97158963094</v>
      </c>
      <c r="K9" s="41">
        <f t="shared" si="12"/>
        <v>1896112.41069446</v>
      </c>
      <c r="L9" s="45">
        <f t="shared" si="12"/>
        <v>1084423.376105752</v>
      </c>
      <c r="M9" s="41">
        <f t="shared" si="12"/>
        <v>1197164.3916361996</v>
      </c>
      <c r="N9" s="8" t="s">
        <v>3</v>
      </c>
      <c r="O9" s="76"/>
      <c r="P9" s="41">
        <f aca="true" t="shared" si="13" ref="P9:V9">SUM(P42:P45)</f>
        <v>1926208.6495918955</v>
      </c>
      <c r="Q9" s="41">
        <f>SUM(Q42:Q45)</f>
        <v>625809.5684909492</v>
      </c>
      <c r="R9" s="41">
        <f>SUM(R42:R45)</f>
        <v>849168.0687246673</v>
      </c>
      <c r="S9" s="41">
        <f>SUM(S42:S45)</f>
        <v>1687263.873247824</v>
      </c>
      <c r="T9" s="41">
        <f t="shared" si="13"/>
        <v>1082540.4364548707</v>
      </c>
      <c r="U9" s="41">
        <f>SUM(U42:U45)</f>
        <v>513695.8590840214</v>
      </c>
      <c r="V9" s="41">
        <f t="shared" si="13"/>
        <v>510815.5100843581</v>
      </c>
      <c r="W9" s="41">
        <f>SUM(W42:W45)</f>
        <v>-457866.6090971448</v>
      </c>
      <c r="X9" s="41">
        <f t="shared" si="6"/>
        <v>29441004.71040227</v>
      </c>
      <c r="Y9" s="41">
        <f>SUM(Y42:Y45)</f>
        <v>2234499.464709825</v>
      </c>
      <c r="Z9" s="44">
        <f t="shared" si="7"/>
        <v>31675504.175112095</v>
      </c>
    </row>
    <row r="10" spans="1:26" ht="12">
      <c r="A10" s="8" t="s">
        <v>4</v>
      </c>
      <c r="B10" s="72"/>
      <c r="C10" s="41">
        <f>SUM(C47:C50)</f>
        <v>8621829.372154199</v>
      </c>
      <c r="D10" s="41">
        <f aca="true" t="shared" si="14" ref="D10:M10">SUM(D47:D50)</f>
        <v>1141798.2301484325</v>
      </c>
      <c r="E10" s="41">
        <f t="shared" si="14"/>
        <v>2554119.3292708374</v>
      </c>
      <c r="F10" s="97">
        <f t="shared" si="14"/>
        <v>284393.61640384153</v>
      </c>
      <c r="G10" s="97">
        <f>SUM(G47:G50)</f>
        <v>260049.76966110687</v>
      </c>
      <c r="H10" s="41">
        <f t="shared" si="14"/>
        <v>3031443.400033208</v>
      </c>
      <c r="I10" s="41">
        <f t="shared" si="14"/>
        <v>3541264.8949456136</v>
      </c>
      <c r="J10" s="41">
        <f t="shared" si="14"/>
        <v>543172.7963331242</v>
      </c>
      <c r="K10" s="41">
        <f t="shared" si="14"/>
        <v>1980177.0703900913</v>
      </c>
      <c r="L10" s="45">
        <f t="shared" si="14"/>
        <v>1177462.0344943753</v>
      </c>
      <c r="M10" s="41">
        <f t="shared" si="14"/>
        <v>1374536.5018792353</v>
      </c>
      <c r="N10" s="8" t="s">
        <v>4</v>
      </c>
      <c r="O10" s="76"/>
      <c r="P10" s="41">
        <f aca="true" t="shared" si="15" ref="P10:V10">SUM(P47:P50)</f>
        <v>2231564.4767697784</v>
      </c>
      <c r="Q10" s="41">
        <f>SUM(Q47:Q50)</f>
        <v>655946.8705848053</v>
      </c>
      <c r="R10" s="41">
        <f>SUM(R47:R50)</f>
        <v>892397.1621287309</v>
      </c>
      <c r="S10" s="41">
        <f>SUM(S47:S50)</f>
        <v>1719706.0592652266</v>
      </c>
      <c r="T10" s="41">
        <f t="shared" si="15"/>
        <v>1143384.9484406824</v>
      </c>
      <c r="U10" s="41">
        <f>SUM(U47:U50)</f>
        <v>541093.0188165954</v>
      </c>
      <c r="V10" s="41">
        <f t="shared" si="15"/>
        <v>540571.8843437729</v>
      </c>
      <c r="W10" s="41">
        <f>SUM(W47:W50)</f>
        <v>-561275.4255260818</v>
      </c>
      <c r="X10" s="41">
        <f t="shared" si="6"/>
        <v>31673636.01053757</v>
      </c>
      <c r="Y10" s="41">
        <f>SUM(Y47:Y50)</f>
        <v>2505660.7906450545</v>
      </c>
      <c r="Z10" s="44">
        <f t="shared" si="7"/>
        <v>34179296.80118262</v>
      </c>
    </row>
    <row r="11" spans="1:26" ht="12">
      <c r="A11" s="8" t="s">
        <v>5</v>
      </c>
      <c r="B11" s="72"/>
      <c r="C11" s="41">
        <f>SUM(C52:C55)</f>
        <v>8901917.202910196</v>
      </c>
      <c r="D11" s="41">
        <f aca="true" t="shared" si="16" ref="D11:M11">SUM(D52:D55)</f>
        <v>1217822.9600140378</v>
      </c>
      <c r="E11" s="41">
        <f t="shared" si="16"/>
        <v>2659199.521026259</v>
      </c>
      <c r="F11" s="97">
        <f t="shared" si="16"/>
        <v>293803.5696619754</v>
      </c>
      <c r="G11" s="97">
        <f>SUM(G52:G55)</f>
        <v>267407.2456253506</v>
      </c>
      <c r="H11" s="41">
        <f t="shared" si="16"/>
        <v>3127823.594713024</v>
      </c>
      <c r="I11" s="41">
        <f t="shared" si="16"/>
        <v>3675197.069530608</v>
      </c>
      <c r="J11" s="41">
        <f t="shared" si="16"/>
        <v>579597.8810518677</v>
      </c>
      <c r="K11" s="41">
        <f t="shared" si="16"/>
        <v>2062518.2660844051</v>
      </c>
      <c r="L11" s="45">
        <f t="shared" si="16"/>
        <v>1439325.739941718</v>
      </c>
      <c r="M11" s="41">
        <f t="shared" si="16"/>
        <v>1445139.6327501205</v>
      </c>
      <c r="N11" s="8" t="s">
        <v>5</v>
      </c>
      <c r="O11" s="76"/>
      <c r="P11" s="41">
        <f aca="true" t="shared" si="17" ref="P11:V11">SUM(P52:P55)</f>
        <v>2435459.4710573023</v>
      </c>
      <c r="Q11" s="41">
        <f>SUM(Q52:Q55)</f>
        <v>617853.4755557873</v>
      </c>
      <c r="R11" s="41">
        <f>SUM(R52:R55)</f>
        <v>1104371.6855108384</v>
      </c>
      <c r="S11" s="41">
        <f>SUM(S52:S55)</f>
        <v>1754125.560725864</v>
      </c>
      <c r="T11" s="41">
        <f t="shared" si="17"/>
        <v>1228099.2681457119</v>
      </c>
      <c r="U11" s="41">
        <f>SUM(U52:U55)</f>
        <v>602631.5547100008</v>
      </c>
      <c r="V11" s="41">
        <f t="shared" si="17"/>
        <v>576515.519127826</v>
      </c>
      <c r="W11" s="41">
        <f>SUM(W52:W55)</f>
        <v>-568182.9202692301</v>
      </c>
      <c r="X11" s="41">
        <f t="shared" si="6"/>
        <v>33420626.29787367</v>
      </c>
      <c r="Y11" s="41">
        <f>SUM(Y52:Y55)</f>
        <v>2515832.807358098</v>
      </c>
      <c r="Z11" s="44">
        <f t="shared" si="7"/>
        <v>35936459.10523177</v>
      </c>
    </row>
    <row r="12" spans="1:26" ht="12">
      <c r="A12" s="8" t="s">
        <v>32</v>
      </c>
      <c r="B12" s="72"/>
      <c r="C12" s="41">
        <f>SUM(C57:C60)</f>
        <v>9186730.557632312</v>
      </c>
      <c r="D12" s="41">
        <f aca="true" t="shared" si="18" ref="D12:M12">SUM(D57:D60)</f>
        <v>1264844.8330812724</v>
      </c>
      <c r="E12" s="41">
        <f t="shared" si="18"/>
        <v>2831399.86168669</v>
      </c>
      <c r="F12" s="97">
        <f t="shared" si="18"/>
        <v>332080.0535323527</v>
      </c>
      <c r="G12" s="97">
        <f>SUM(G57:G60)</f>
        <v>274506.8081836909</v>
      </c>
      <c r="H12" s="41">
        <f t="shared" si="18"/>
        <v>3584477.4984553563</v>
      </c>
      <c r="I12" s="41">
        <f t="shared" si="18"/>
        <v>3839851.5216027694</v>
      </c>
      <c r="J12" s="41">
        <f t="shared" si="18"/>
        <v>595724.3459119521</v>
      </c>
      <c r="K12" s="41">
        <f t="shared" si="18"/>
        <v>2314221.4288622034</v>
      </c>
      <c r="L12" s="45">
        <f t="shared" si="18"/>
        <v>1631262.5448345705</v>
      </c>
      <c r="M12" s="41">
        <f t="shared" si="18"/>
        <v>1534231.4820083366</v>
      </c>
      <c r="N12" s="8" t="s">
        <v>32</v>
      </c>
      <c r="O12" s="76"/>
      <c r="P12" s="41">
        <f aca="true" t="shared" si="19" ref="P12:V12">SUM(P57:P60)</f>
        <v>2625280.476007578</v>
      </c>
      <c r="Q12" s="41">
        <f>SUM(Q57:Q60)</f>
        <v>651358.413975363</v>
      </c>
      <c r="R12" s="41">
        <f>SUM(R57:R60)</f>
        <v>1239494.9240595205</v>
      </c>
      <c r="S12" s="41">
        <f>SUM(S57:S60)</f>
        <v>1790574.3394254055</v>
      </c>
      <c r="T12" s="41">
        <f t="shared" si="19"/>
        <v>1280672.9546943738</v>
      </c>
      <c r="U12" s="41">
        <f>SUM(U57:U60)</f>
        <v>655861.2155961304</v>
      </c>
      <c r="V12" s="41">
        <f t="shared" si="19"/>
        <v>609051.7711200169</v>
      </c>
      <c r="W12" s="41">
        <f>SUM(W57:W60)</f>
        <v>-568579.570333445</v>
      </c>
      <c r="X12" s="41">
        <f t="shared" si="6"/>
        <v>35673045.460336454</v>
      </c>
      <c r="Y12" s="41">
        <f>SUM(Y57:Y60)</f>
        <v>2873500.2424421893</v>
      </c>
      <c r="Z12" s="44">
        <f t="shared" si="7"/>
        <v>38546545.702778645</v>
      </c>
    </row>
    <row r="13" spans="1:26" ht="12">
      <c r="A13" s="8" t="s">
        <v>33</v>
      </c>
      <c r="B13" s="72"/>
      <c r="C13" s="97">
        <f>SUM(C62:C65)</f>
        <v>9497468.688692074</v>
      </c>
      <c r="D13" s="41">
        <f aca="true" t="shared" si="20" ref="D13:M13">SUM(D62:D65)</f>
        <v>1383349.1619183938</v>
      </c>
      <c r="E13" s="41">
        <f t="shared" si="20"/>
        <v>3024322.6550115454</v>
      </c>
      <c r="F13" s="41">
        <f t="shared" si="20"/>
        <v>363109.5200022128</v>
      </c>
      <c r="G13" s="41">
        <f t="shared" si="20"/>
        <v>284755.096001991</v>
      </c>
      <c r="H13" s="41">
        <f t="shared" si="20"/>
        <v>4088927.440012682</v>
      </c>
      <c r="I13" s="41">
        <f t="shared" si="20"/>
        <v>4223836.617082</v>
      </c>
      <c r="J13" s="41">
        <f t="shared" si="20"/>
        <v>609111.0401222364</v>
      </c>
      <c r="K13" s="41">
        <f t="shared" si="20"/>
        <v>2603499.3346994957</v>
      </c>
      <c r="L13" s="41">
        <f t="shared" si="20"/>
        <v>1762115.7794657638</v>
      </c>
      <c r="M13" s="41">
        <f t="shared" si="20"/>
        <v>1699699.9657169285</v>
      </c>
      <c r="N13" s="8" t="s">
        <v>33</v>
      </c>
      <c r="O13" s="72"/>
      <c r="P13" s="41">
        <f aca="true" t="shared" si="21" ref="P13:W13">SUM(P62:P65)</f>
        <v>2728182.545619671</v>
      </c>
      <c r="Q13" s="41">
        <f t="shared" si="21"/>
        <v>654929.9157208886</v>
      </c>
      <c r="R13" s="41">
        <f>SUM(R62:R65)</f>
        <v>1313617.920192026</v>
      </c>
      <c r="S13" s="41">
        <f t="shared" si="21"/>
        <v>1829107.1743583973</v>
      </c>
      <c r="T13" s="41">
        <f t="shared" si="21"/>
        <v>1341506.578088504</v>
      </c>
      <c r="U13" s="41">
        <f t="shared" si="21"/>
        <v>709309.802379449</v>
      </c>
      <c r="V13" s="41">
        <f t="shared" si="21"/>
        <v>644134.6058250635</v>
      </c>
      <c r="W13" s="41">
        <f t="shared" si="21"/>
        <v>-623557.6723399155</v>
      </c>
      <c r="X13" s="41">
        <f t="shared" si="6"/>
        <v>38137426.168569416</v>
      </c>
      <c r="Y13" s="41">
        <f>SUM(Y62:Y65)</f>
        <v>3093938.7704293737</v>
      </c>
      <c r="Z13" s="44">
        <f t="shared" si="7"/>
        <v>41231364.93899879</v>
      </c>
    </row>
    <row r="14" spans="1:26" ht="12">
      <c r="A14" s="8" t="s">
        <v>42</v>
      </c>
      <c r="B14" s="72"/>
      <c r="C14" s="97">
        <f>SUM(C67:C70)</f>
        <v>9719965.44594822</v>
      </c>
      <c r="D14" s="41">
        <f aca="true" t="shared" si="22" ref="D14:M14">SUM(D67:D70)</f>
        <v>1508923.3073981144</v>
      </c>
      <c r="E14" s="41">
        <f t="shared" si="22"/>
        <v>3222076.7084599175</v>
      </c>
      <c r="F14" s="41">
        <f t="shared" si="22"/>
        <v>384271.409042999</v>
      </c>
      <c r="G14" s="41">
        <f t="shared" si="22"/>
        <v>285003.00000000006</v>
      </c>
      <c r="H14" s="41">
        <f t="shared" si="22"/>
        <v>4773881.5405474985</v>
      </c>
      <c r="I14" s="41">
        <f t="shared" si="22"/>
        <v>4552422</v>
      </c>
      <c r="J14" s="41">
        <f t="shared" si="22"/>
        <v>622966.4600322077</v>
      </c>
      <c r="K14" s="41">
        <f t="shared" si="22"/>
        <v>2810378</v>
      </c>
      <c r="L14" s="41">
        <f t="shared" si="22"/>
        <v>1974819.0813481743</v>
      </c>
      <c r="M14" s="41">
        <f t="shared" si="22"/>
        <v>1900296.685196944</v>
      </c>
      <c r="N14" s="8" t="s">
        <v>42</v>
      </c>
      <c r="O14" s="72"/>
      <c r="P14" s="41">
        <f aca="true" t="shared" si="23" ref="P14:W14">SUM(P67:P70)</f>
        <v>2854132.0769312936</v>
      </c>
      <c r="Q14" s="41">
        <f t="shared" si="23"/>
        <v>699555.5775816094</v>
      </c>
      <c r="R14" s="41">
        <f>SUM(R67:R70)</f>
        <v>1375561.5048924536</v>
      </c>
      <c r="S14" s="41">
        <f t="shared" si="23"/>
        <v>1869781.7453902038</v>
      </c>
      <c r="T14" s="41">
        <f t="shared" si="23"/>
        <v>1425992</v>
      </c>
      <c r="U14" s="41">
        <f t="shared" si="23"/>
        <v>742628.6424961485</v>
      </c>
      <c r="V14" s="41">
        <f t="shared" si="23"/>
        <v>682824.3399229322</v>
      </c>
      <c r="W14" s="41">
        <f t="shared" si="23"/>
        <v>-696520.6277101396</v>
      </c>
      <c r="X14" s="41">
        <f t="shared" si="6"/>
        <v>40708958.89747857</v>
      </c>
      <c r="Y14" s="41">
        <f>SUM(Y67:Y70)</f>
        <v>3391850.3460835884</v>
      </c>
      <c r="Z14" s="44">
        <f t="shared" si="7"/>
        <v>44100809.24356216</v>
      </c>
    </row>
    <row r="15" spans="1:26" ht="12">
      <c r="A15" s="8" t="s">
        <v>44</v>
      </c>
      <c r="B15" s="72"/>
      <c r="C15" s="41">
        <f>SUM(C72:C75)</f>
        <v>9924181.601125708</v>
      </c>
      <c r="D15" s="41">
        <f aca="true" t="shared" si="24" ref="D15:M15">SUM(D72:D75)</f>
        <v>1682719.4024716814</v>
      </c>
      <c r="E15" s="41">
        <f t="shared" si="24"/>
        <v>3472647.4950347436</v>
      </c>
      <c r="F15" s="41">
        <f t="shared" si="24"/>
        <v>416904.3023147615</v>
      </c>
      <c r="G15" s="41">
        <f t="shared" si="24"/>
        <v>297151.0080044846</v>
      </c>
      <c r="H15" s="41">
        <f t="shared" si="24"/>
        <v>5396450.291891347</v>
      </c>
      <c r="I15" s="41">
        <f t="shared" si="24"/>
        <v>4855512.582008712</v>
      </c>
      <c r="J15" s="41">
        <f t="shared" si="24"/>
        <v>646196.7148333339</v>
      </c>
      <c r="K15" s="41">
        <f t="shared" si="24"/>
        <v>3140748.003487007</v>
      </c>
      <c r="L15" s="41">
        <f t="shared" si="24"/>
        <v>2231111.1424742374</v>
      </c>
      <c r="M15" s="41">
        <f t="shared" si="24"/>
        <v>2103990.7033255817</v>
      </c>
      <c r="N15" s="8" t="s">
        <v>44</v>
      </c>
      <c r="O15" s="72"/>
      <c r="P15" s="41">
        <f aca="true" t="shared" si="25" ref="P15:Y15">SUM(P72:P75)</f>
        <v>3045807.846658175</v>
      </c>
      <c r="Q15" s="41">
        <f t="shared" si="25"/>
        <v>743796.7839961555</v>
      </c>
      <c r="R15" s="41">
        <f t="shared" si="25"/>
        <v>1404965.242333458</v>
      </c>
      <c r="S15" s="41">
        <f t="shared" si="25"/>
        <v>1914177.0354264656</v>
      </c>
      <c r="T15" s="41">
        <f t="shared" si="25"/>
        <v>1541075.788419426</v>
      </c>
      <c r="U15" s="41">
        <f t="shared" si="25"/>
        <v>781588.5153970148</v>
      </c>
      <c r="V15" s="41">
        <f t="shared" si="25"/>
        <v>729525.2571053725</v>
      </c>
      <c r="W15" s="41">
        <f t="shared" si="25"/>
        <v>-810062.605225457</v>
      </c>
      <c r="X15" s="41">
        <f t="shared" si="25"/>
        <v>43518487.11108221</v>
      </c>
      <c r="Y15" s="41">
        <f t="shared" si="25"/>
        <v>3656414.6730781086</v>
      </c>
      <c r="Z15" s="44">
        <f t="shared" si="7"/>
        <v>47174901.784160316</v>
      </c>
    </row>
    <row r="16" spans="1:26" ht="12">
      <c r="A16" s="147"/>
      <c r="B16" s="72"/>
      <c r="C16" s="41"/>
      <c r="D16" s="41"/>
      <c r="E16" s="41"/>
      <c r="F16" s="97"/>
      <c r="G16" s="97"/>
      <c r="H16" s="41"/>
      <c r="I16" s="41"/>
      <c r="J16" s="41"/>
      <c r="K16" s="41"/>
      <c r="L16" s="45"/>
      <c r="M16" s="18"/>
      <c r="N16" s="8"/>
      <c r="O16" s="72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4"/>
    </row>
    <row r="17" spans="1:26" ht="12">
      <c r="A17" s="162" t="s">
        <v>30</v>
      </c>
      <c r="B17" s="72">
        <v>1</v>
      </c>
      <c r="C17" s="41">
        <v>1949755.1460133812</v>
      </c>
      <c r="D17" s="41">
        <v>242972.56260224356</v>
      </c>
      <c r="E17" s="41">
        <v>373896.37585198483</v>
      </c>
      <c r="F17" s="97">
        <v>52237.45326021503</v>
      </c>
      <c r="G17" s="97">
        <v>63335.19679512002</v>
      </c>
      <c r="H17" s="41">
        <v>378163.65702377853</v>
      </c>
      <c r="I17" s="41">
        <v>545865.4435336625</v>
      </c>
      <c r="J17" s="41">
        <v>110055.04079421525</v>
      </c>
      <c r="K17" s="41">
        <v>323548.056080905</v>
      </c>
      <c r="L17" s="45">
        <v>111081.88227067412</v>
      </c>
      <c r="M17" s="41">
        <v>109329.84649692517</v>
      </c>
      <c r="N17" s="164" t="s">
        <v>30</v>
      </c>
      <c r="O17" s="72">
        <v>1</v>
      </c>
      <c r="P17" s="41">
        <v>472785.1379048987</v>
      </c>
      <c r="Q17" s="41">
        <v>62067.934205183905</v>
      </c>
      <c r="R17" s="41">
        <v>124510.41264264572</v>
      </c>
      <c r="S17" s="41">
        <v>385931.58901369374</v>
      </c>
      <c r="T17" s="41">
        <v>174055.5968573024</v>
      </c>
      <c r="U17" s="41">
        <v>91004.94489647486</v>
      </c>
      <c r="V17" s="41">
        <v>97539.57617405603</v>
      </c>
      <c r="W17" s="41">
        <v>-55405.76338081965</v>
      </c>
      <c r="X17" s="41">
        <f>SUM(C17:M17,P17:W17)</f>
        <v>5612730.089036539</v>
      </c>
      <c r="Y17" s="41">
        <v>338830.2737891634</v>
      </c>
      <c r="Z17" s="44">
        <f aca="true" t="shared" si="26" ref="Z17:Z63">X17+Y17</f>
        <v>5951560.362825703</v>
      </c>
    </row>
    <row r="18" spans="1:26" ht="12">
      <c r="A18" s="162"/>
      <c r="B18" s="72">
        <v>2</v>
      </c>
      <c r="C18" s="41">
        <v>1852247.574948174</v>
      </c>
      <c r="D18" s="41">
        <v>243253.16858740625</v>
      </c>
      <c r="E18" s="41">
        <v>388184.08455276</v>
      </c>
      <c r="F18" s="97">
        <v>51972.44205373557</v>
      </c>
      <c r="G18" s="97">
        <v>63012.15646738518</v>
      </c>
      <c r="H18" s="41">
        <v>357544.20136684726</v>
      </c>
      <c r="I18" s="41">
        <v>534348.2645437579</v>
      </c>
      <c r="J18" s="41">
        <v>109445.77119933284</v>
      </c>
      <c r="K18" s="41">
        <v>339983.058470754</v>
      </c>
      <c r="L18" s="45">
        <v>122321.21713371587</v>
      </c>
      <c r="M18" s="41">
        <v>123718.40172375724</v>
      </c>
      <c r="N18" s="162"/>
      <c r="O18" s="72">
        <v>2</v>
      </c>
      <c r="P18" s="41">
        <v>497055.37010001077</v>
      </c>
      <c r="Q18" s="41">
        <v>63495.97822255024</v>
      </c>
      <c r="R18" s="41">
        <v>199875.10988294843</v>
      </c>
      <c r="S18" s="41">
        <v>387328.79050780926</v>
      </c>
      <c r="T18" s="41">
        <v>174055.5968573024</v>
      </c>
      <c r="U18" s="41">
        <v>91821.01373010817</v>
      </c>
      <c r="V18" s="41">
        <v>98746.07035784512</v>
      </c>
      <c r="W18" s="41">
        <v>-55810.45113093445</v>
      </c>
      <c r="X18" s="41">
        <f>SUM(C18:M18,P18:W18)</f>
        <v>5642597.819575266</v>
      </c>
      <c r="Y18" s="41">
        <v>328022.2851140039</v>
      </c>
      <c r="Z18" s="44">
        <f t="shared" si="26"/>
        <v>5970620.10468927</v>
      </c>
    </row>
    <row r="19" spans="1:26" ht="12">
      <c r="A19" s="162"/>
      <c r="B19" s="72">
        <v>3</v>
      </c>
      <c r="C19" s="41">
        <v>1496674.800097609</v>
      </c>
      <c r="D19" s="41">
        <v>249367.55232134747</v>
      </c>
      <c r="E19" s="41">
        <v>395860.87500658236</v>
      </c>
      <c r="F19" s="97">
        <v>52815.32621550882</v>
      </c>
      <c r="G19" s="97">
        <v>64157.931550933004</v>
      </c>
      <c r="H19" s="41">
        <v>407099.7876718587</v>
      </c>
      <c r="I19" s="41">
        <v>531006.9847458561</v>
      </c>
      <c r="J19" s="41">
        <v>113303.79959991842</v>
      </c>
      <c r="K19" s="41">
        <v>372910.6148245588</v>
      </c>
      <c r="L19" s="45">
        <v>131616.32065053523</v>
      </c>
      <c r="M19" s="41">
        <v>140596.8756807343</v>
      </c>
      <c r="N19" s="162"/>
      <c r="O19" s="72">
        <v>3</v>
      </c>
      <c r="P19" s="41">
        <v>544824.6397022028</v>
      </c>
      <c r="Q19" s="41">
        <v>57088.35890770183</v>
      </c>
      <c r="R19" s="41">
        <v>225912.6033945385</v>
      </c>
      <c r="S19" s="41">
        <v>388753.0635396857</v>
      </c>
      <c r="T19" s="41">
        <v>174895.5794295236</v>
      </c>
      <c r="U19" s="41">
        <v>93566.89588233054</v>
      </c>
      <c r="V19" s="41">
        <v>99942.95216298121</v>
      </c>
      <c r="W19" s="41">
        <v>-62286.949916935846</v>
      </c>
      <c r="X19" s="41">
        <f>SUM(C19:M19,P19:W19)</f>
        <v>5478108.011467471</v>
      </c>
      <c r="Y19" s="41">
        <v>347984.9552872313</v>
      </c>
      <c r="Z19" s="44">
        <f t="shared" si="26"/>
        <v>5826092.966754702</v>
      </c>
    </row>
    <row r="20" spans="1:26" ht="12">
      <c r="A20" s="162"/>
      <c r="B20" s="72">
        <v>4</v>
      </c>
      <c r="C20" s="41">
        <v>1555763.367529963</v>
      </c>
      <c r="D20" s="41">
        <v>256297.84081949896</v>
      </c>
      <c r="E20" s="41">
        <v>396932.94159015454</v>
      </c>
      <c r="F20" s="97">
        <v>57626.13789764283</v>
      </c>
      <c r="G20" s="97">
        <v>63746.72458889465</v>
      </c>
      <c r="H20" s="41">
        <v>427069.6475383084</v>
      </c>
      <c r="I20" s="41">
        <v>529616.1346515572</v>
      </c>
      <c r="J20" s="41">
        <v>113016.14284640612</v>
      </c>
      <c r="K20" s="41">
        <v>376471.22988165036</v>
      </c>
      <c r="L20" s="45">
        <v>134903.6374360082</v>
      </c>
      <c r="M20" s="41">
        <v>147777.6752311266</v>
      </c>
      <c r="N20" s="162"/>
      <c r="O20" s="72">
        <v>4</v>
      </c>
      <c r="P20" s="41">
        <v>490133.7236994477</v>
      </c>
      <c r="Q20" s="41">
        <v>72554.65354684634</v>
      </c>
      <c r="R20" s="41">
        <v>208636.45405398984</v>
      </c>
      <c r="S20" s="41">
        <v>390204.553246492</v>
      </c>
      <c r="T20" s="41">
        <v>174895.5794295236</v>
      </c>
      <c r="U20" s="41">
        <v>96242.59135314202</v>
      </c>
      <c r="V20" s="41">
        <v>101130.75888219004</v>
      </c>
      <c r="W20" s="41">
        <v>-66710.07893938529</v>
      </c>
      <c r="X20" s="41">
        <f>SUM(C20:M20,P20:W20)</f>
        <v>5526309.715283456</v>
      </c>
      <c r="Y20" s="41">
        <v>328510.6814352939</v>
      </c>
      <c r="Z20" s="44">
        <f t="shared" si="26"/>
        <v>5854820.39671875</v>
      </c>
    </row>
    <row r="21" spans="1:26" ht="12">
      <c r="A21" s="59"/>
      <c r="B21" s="72"/>
      <c r="C21" s="41"/>
      <c r="D21" s="41"/>
      <c r="E21" s="41"/>
      <c r="F21" s="97"/>
      <c r="G21" s="97"/>
      <c r="H21" s="41"/>
      <c r="I21" s="41"/>
      <c r="J21" s="41"/>
      <c r="K21" s="41"/>
      <c r="L21" s="45"/>
      <c r="M21" s="41"/>
      <c r="N21" s="59"/>
      <c r="O21" s="72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4"/>
    </row>
    <row r="22" spans="1:26" ht="12">
      <c r="A22" s="162" t="s">
        <v>31</v>
      </c>
      <c r="B22" s="73">
        <v>1</v>
      </c>
      <c r="C22" s="41">
        <v>1989464.5783273152</v>
      </c>
      <c r="D22" s="41">
        <v>209432.07086474026</v>
      </c>
      <c r="E22" s="41">
        <v>414884.20312496554</v>
      </c>
      <c r="F22" s="97">
        <v>49079.96370509696</v>
      </c>
      <c r="G22" s="97">
        <v>62784.62440626345</v>
      </c>
      <c r="H22" s="41">
        <v>393304.1770586909</v>
      </c>
      <c r="I22" s="41">
        <v>591810.3086671971</v>
      </c>
      <c r="J22" s="41">
        <v>113123.21251594581</v>
      </c>
      <c r="K22" s="41">
        <v>384390.2287253655</v>
      </c>
      <c r="L22" s="45">
        <v>115366.02937671664</v>
      </c>
      <c r="M22" s="41">
        <v>144176.64334054606</v>
      </c>
      <c r="N22" s="162" t="s">
        <v>31</v>
      </c>
      <c r="O22" s="72">
        <v>1</v>
      </c>
      <c r="P22" s="41">
        <v>438431.5691974329</v>
      </c>
      <c r="Q22" s="41">
        <v>52193.85027461656</v>
      </c>
      <c r="R22" s="41">
        <v>142646.130905615</v>
      </c>
      <c r="S22" s="41">
        <v>391683.4071117704</v>
      </c>
      <c r="T22" s="41">
        <v>186009.88422161964</v>
      </c>
      <c r="U22" s="41">
        <v>99096.44642244771</v>
      </c>
      <c r="V22" s="41">
        <v>102300.14766609919</v>
      </c>
      <c r="W22" s="41">
        <v>-69249.50239252347</v>
      </c>
      <c r="X22" s="41">
        <f>SUM(C22:M22,P22:W22)</f>
        <v>5810927.973519921</v>
      </c>
      <c r="Y22" s="41">
        <v>335862.54566559196</v>
      </c>
      <c r="Z22" s="44">
        <f t="shared" si="26"/>
        <v>6146790.519185513</v>
      </c>
    </row>
    <row r="23" spans="1:26" ht="12">
      <c r="A23" s="162"/>
      <c r="B23" s="73">
        <v>2</v>
      </c>
      <c r="C23" s="41">
        <v>1891346.6437408605</v>
      </c>
      <c r="D23" s="41">
        <v>214250.46215390088</v>
      </c>
      <c r="E23" s="41">
        <v>410122.24531252054</v>
      </c>
      <c r="F23" s="97">
        <v>48218.565474804316</v>
      </c>
      <c r="G23" s="97">
        <v>65454.61916301609</v>
      </c>
      <c r="H23" s="41">
        <v>515852.4056166841</v>
      </c>
      <c r="I23" s="41">
        <v>585510.0884596333</v>
      </c>
      <c r="J23" s="41">
        <v>113066.76609299271</v>
      </c>
      <c r="K23" s="41">
        <v>379751.9253672431</v>
      </c>
      <c r="L23" s="45">
        <v>126035.22875032428</v>
      </c>
      <c r="M23" s="41">
        <v>149183.9883075704</v>
      </c>
      <c r="N23" s="162"/>
      <c r="O23" s="72">
        <v>2</v>
      </c>
      <c r="P23" s="41">
        <v>419166.35986586486</v>
      </c>
      <c r="Q23" s="41">
        <v>78370.60487402216</v>
      </c>
      <c r="R23" s="41">
        <v>199875.10988294843</v>
      </c>
      <c r="S23" s="41">
        <v>393189.7749802736</v>
      </c>
      <c r="T23" s="41">
        <v>186009.88422161964</v>
      </c>
      <c r="U23" s="41">
        <v>101568.95794468261</v>
      </c>
      <c r="V23" s="41">
        <v>103501.45699865658</v>
      </c>
      <c r="W23" s="41">
        <v>-70885.43141481551</v>
      </c>
      <c r="X23" s="41">
        <f>SUM(C23:M23,P23:W23)</f>
        <v>5909589.655792802</v>
      </c>
      <c r="Y23" s="41">
        <v>339551.1522180285</v>
      </c>
      <c r="Z23" s="44">
        <f t="shared" si="26"/>
        <v>6249140.808010831</v>
      </c>
    </row>
    <row r="24" spans="1:26" ht="12">
      <c r="A24" s="162"/>
      <c r="B24" s="73">
        <v>3</v>
      </c>
      <c r="C24" s="41">
        <v>1513094.9109925854</v>
      </c>
      <c r="D24" s="41">
        <v>220417.51495885485</v>
      </c>
      <c r="E24" s="41">
        <v>428434.9986781161</v>
      </c>
      <c r="F24" s="97">
        <v>48860.417928862305</v>
      </c>
      <c r="G24" s="97">
        <v>66227.08065041051</v>
      </c>
      <c r="H24" s="41">
        <v>539250.5465443161</v>
      </c>
      <c r="I24" s="41">
        <v>589218.4591319885</v>
      </c>
      <c r="J24" s="41">
        <v>116972.12699669763</v>
      </c>
      <c r="K24" s="41">
        <v>391944.87231773284</v>
      </c>
      <c r="L24" s="45">
        <v>136157.56991814644</v>
      </c>
      <c r="M24" s="41">
        <v>160122.5044445241</v>
      </c>
      <c r="N24" s="162"/>
      <c r="O24" s="72">
        <v>3</v>
      </c>
      <c r="P24" s="41">
        <v>567617.5701603966</v>
      </c>
      <c r="Q24" s="41">
        <v>79918.12736986413</v>
      </c>
      <c r="R24" s="41">
        <v>225912.6033945385</v>
      </c>
      <c r="S24" s="41">
        <v>394723.80907301453</v>
      </c>
      <c r="T24" s="41">
        <v>189834.5189207997</v>
      </c>
      <c r="U24" s="41">
        <v>103624.5717258327</v>
      </c>
      <c r="V24" s="41">
        <v>104815.08468613401</v>
      </c>
      <c r="W24" s="41">
        <v>-78046.1201855974</v>
      </c>
      <c r="X24" s="41">
        <f>SUM(C24:M24,P24:W24)</f>
        <v>5799101.167707216</v>
      </c>
      <c r="Y24" s="41">
        <v>361937.38534159964</v>
      </c>
      <c r="Z24" s="44">
        <f t="shared" si="26"/>
        <v>6161038.553048816</v>
      </c>
    </row>
    <row r="25" spans="1:26" ht="12">
      <c r="A25" s="162"/>
      <c r="B25" s="73">
        <v>4</v>
      </c>
      <c r="C25" s="41">
        <v>1621630.447152541</v>
      </c>
      <c r="D25" s="41">
        <v>212207.07037822626</v>
      </c>
      <c r="E25" s="41">
        <v>432585.7935068195</v>
      </c>
      <c r="F25" s="97">
        <v>49782.616374108016</v>
      </c>
      <c r="G25" s="97">
        <v>65295.61778965498</v>
      </c>
      <c r="H25" s="41">
        <v>422767.940189566</v>
      </c>
      <c r="I25" s="41">
        <v>576523.5044897094</v>
      </c>
      <c r="J25" s="41">
        <v>118037.02324404666</v>
      </c>
      <c r="K25" s="41">
        <v>385464.1487152924</v>
      </c>
      <c r="L25" s="45">
        <v>145015.99405715536</v>
      </c>
      <c r="M25" s="41">
        <v>167587.6108548637</v>
      </c>
      <c r="N25" s="162"/>
      <c r="O25" s="72">
        <v>4</v>
      </c>
      <c r="P25" s="41">
        <v>573093.9824982916</v>
      </c>
      <c r="Q25" s="41">
        <v>73678.3544972789</v>
      </c>
      <c r="R25" s="41">
        <v>208636.45405398984</v>
      </c>
      <c r="S25" s="41">
        <v>396285.66400253406</v>
      </c>
      <c r="T25" s="41">
        <v>189834.5189207997</v>
      </c>
      <c r="U25" s="41">
        <v>105263.28776589806</v>
      </c>
      <c r="V25" s="41">
        <v>106241.66340082673</v>
      </c>
      <c r="W25" s="41">
        <v>-78249.52289853281</v>
      </c>
      <c r="X25" s="41">
        <f>SUM(C25:M25,P25:W25)</f>
        <v>5771682.16899307</v>
      </c>
      <c r="Y25" s="41">
        <v>352659.4498732736</v>
      </c>
      <c r="Z25" s="44">
        <f t="shared" si="26"/>
        <v>6124341.618866343</v>
      </c>
    </row>
    <row r="26" spans="1:26" ht="12">
      <c r="A26" s="59"/>
      <c r="B26" s="72"/>
      <c r="C26" s="41"/>
      <c r="D26" s="41"/>
      <c r="E26" s="41"/>
      <c r="F26" s="97"/>
      <c r="G26" s="97"/>
      <c r="H26" s="41"/>
      <c r="I26" s="41"/>
      <c r="J26" s="41"/>
      <c r="K26" s="41"/>
      <c r="L26" s="45"/>
      <c r="M26" s="41"/>
      <c r="N26" s="59"/>
      <c r="O26" s="72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4"/>
    </row>
    <row r="27" spans="1:26" ht="12">
      <c r="A27" s="162" t="s">
        <v>0</v>
      </c>
      <c r="B27" s="84" t="s">
        <v>22</v>
      </c>
      <c r="C27" s="41">
        <v>2016471.6870633503</v>
      </c>
      <c r="D27" s="41">
        <v>224830.3532367787</v>
      </c>
      <c r="E27" s="41">
        <v>452059.890127026</v>
      </c>
      <c r="F27" s="97">
        <v>55450.40041475439</v>
      </c>
      <c r="G27" s="97">
        <v>59261.2753597992</v>
      </c>
      <c r="H27" s="41">
        <v>524942.505358506</v>
      </c>
      <c r="I27" s="41">
        <v>676336.8885837609</v>
      </c>
      <c r="J27" s="41">
        <v>116898.53558785317</v>
      </c>
      <c r="K27" s="41">
        <v>367200.32514858386</v>
      </c>
      <c r="L27" s="45">
        <v>134166.13967488607</v>
      </c>
      <c r="M27" s="41">
        <v>176465.02560418984</v>
      </c>
      <c r="N27" s="162" t="s">
        <v>0</v>
      </c>
      <c r="O27" s="84" t="s">
        <v>22</v>
      </c>
      <c r="P27" s="41">
        <v>559937.0370775749</v>
      </c>
      <c r="Q27" s="41">
        <v>70820.27100680307</v>
      </c>
      <c r="R27" s="41">
        <v>163718.9436678201</v>
      </c>
      <c r="S27" s="41">
        <v>397875.4967883866</v>
      </c>
      <c r="T27" s="41">
        <v>204241.32847430726</v>
      </c>
      <c r="U27" s="41">
        <v>106995.77368859618</v>
      </c>
      <c r="V27" s="41">
        <v>107399.24560884663</v>
      </c>
      <c r="W27" s="41">
        <v>-78888.30000823397</v>
      </c>
      <c r="X27" s="41">
        <f>SUM(C27:M27,P27:W27)</f>
        <v>6336182.822463588</v>
      </c>
      <c r="Y27" s="41">
        <v>482692.21272046474</v>
      </c>
      <c r="Z27" s="44">
        <f t="shared" si="26"/>
        <v>6818875.035184053</v>
      </c>
    </row>
    <row r="28" spans="1:26" ht="12">
      <c r="A28" s="162"/>
      <c r="B28" s="84" t="s">
        <v>23</v>
      </c>
      <c r="C28" s="41">
        <v>1915187.6926865207</v>
      </c>
      <c r="D28" s="41">
        <v>217047.6587160393</v>
      </c>
      <c r="E28" s="41">
        <v>455182.92639767635</v>
      </c>
      <c r="F28" s="97">
        <v>58969.3900313971</v>
      </c>
      <c r="G28" s="97">
        <v>59087.06062165224</v>
      </c>
      <c r="H28" s="41">
        <v>475494.9081711995</v>
      </c>
      <c r="I28" s="41">
        <v>642817.9552911387</v>
      </c>
      <c r="J28" s="41">
        <v>114142.32073061125</v>
      </c>
      <c r="K28" s="41">
        <v>393984.21185219724</v>
      </c>
      <c r="L28" s="45">
        <v>149056.46469903464</v>
      </c>
      <c r="M28" s="41">
        <v>180427.89284514022</v>
      </c>
      <c r="N28" s="162"/>
      <c r="O28" s="84" t="s">
        <v>23</v>
      </c>
      <c r="P28" s="41">
        <v>538292.9998425662</v>
      </c>
      <c r="Q28" s="41">
        <v>83741.0509831111</v>
      </c>
      <c r="R28" s="41">
        <v>222779.97006694603</v>
      </c>
      <c r="S28" s="41">
        <v>399493.46687284374</v>
      </c>
      <c r="T28" s="41">
        <v>204241.32847430726</v>
      </c>
      <c r="U28" s="41">
        <v>108895.10698527178</v>
      </c>
      <c r="V28" s="41">
        <v>108017.87758987953</v>
      </c>
      <c r="W28" s="41">
        <v>-79611.63633543231</v>
      </c>
      <c r="X28" s="41">
        <f>SUM(C28:M28,P28:W28)</f>
        <v>6247248.646522101</v>
      </c>
      <c r="Y28" s="41">
        <v>424734.0040390949</v>
      </c>
      <c r="Z28" s="44">
        <f t="shared" si="26"/>
        <v>6671982.650561196</v>
      </c>
    </row>
    <row r="29" spans="1:26" ht="12">
      <c r="A29" s="162"/>
      <c r="B29" s="84" t="s">
        <v>24</v>
      </c>
      <c r="C29" s="41">
        <v>1570279.643291377</v>
      </c>
      <c r="D29" s="41">
        <v>248932.88578963236</v>
      </c>
      <c r="E29" s="41">
        <v>479280.99382587406</v>
      </c>
      <c r="F29" s="97">
        <v>57780.20686492129</v>
      </c>
      <c r="G29" s="97">
        <v>61832.07883932633</v>
      </c>
      <c r="H29" s="41">
        <v>513346.6539998464</v>
      </c>
      <c r="I29" s="41">
        <v>656353.1718038109</v>
      </c>
      <c r="J29" s="41">
        <v>127655.87704752851</v>
      </c>
      <c r="K29" s="41">
        <v>407554.8662216509</v>
      </c>
      <c r="L29" s="45">
        <v>160016.74823625005</v>
      </c>
      <c r="M29" s="41">
        <v>192811.25533196307</v>
      </c>
      <c r="N29" s="162"/>
      <c r="O29" s="84" t="s">
        <v>24</v>
      </c>
      <c r="P29" s="41">
        <v>568232.4075151439</v>
      </c>
      <c r="Q29" s="41">
        <v>76558.7650135499</v>
      </c>
      <c r="R29" s="41">
        <v>215149.0627905985</v>
      </c>
      <c r="S29" s="41">
        <v>401125.5457709994</v>
      </c>
      <c r="T29" s="41">
        <v>221362.55635042046</v>
      </c>
      <c r="U29" s="41">
        <v>110553.43836305257</v>
      </c>
      <c r="V29" s="41">
        <v>111847.5462606607</v>
      </c>
      <c r="W29" s="41">
        <v>-84256.97011449492</v>
      </c>
      <c r="X29" s="41">
        <f>SUM(C29:M29,P29:W29)</f>
        <v>6096416.733202111</v>
      </c>
      <c r="Y29" s="41">
        <v>469617.98910995177</v>
      </c>
      <c r="Z29" s="44">
        <f t="shared" si="26"/>
        <v>6566034.722312063</v>
      </c>
    </row>
    <row r="30" spans="1:26" ht="12">
      <c r="A30" s="162"/>
      <c r="B30" s="84" t="s">
        <v>25</v>
      </c>
      <c r="C30" s="41">
        <v>1679417.6235660661</v>
      </c>
      <c r="D30" s="41">
        <v>244600.98938247928</v>
      </c>
      <c r="E30" s="41">
        <v>493508.110848458</v>
      </c>
      <c r="F30" s="97">
        <v>60422.260300740585</v>
      </c>
      <c r="G30" s="97">
        <v>60717.43688951635</v>
      </c>
      <c r="H30" s="41">
        <v>603289.6286636353</v>
      </c>
      <c r="I30" s="41">
        <v>669838.7010378242</v>
      </c>
      <c r="J30" s="41">
        <v>123300.5619719617</v>
      </c>
      <c r="K30" s="41">
        <v>404114.2210392933</v>
      </c>
      <c r="L30" s="45">
        <v>171826.4963585629</v>
      </c>
      <c r="M30" s="41">
        <v>206370.63111629855</v>
      </c>
      <c r="N30" s="162"/>
      <c r="O30" s="84" t="s">
        <v>25</v>
      </c>
      <c r="P30" s="41">
        <v>512701.5377941036</v>
      </c>
      <c r="Q30" s="41">
        <v>87556.48703613685</v>
      </c>
      <c r="R30" s="41">
        <v>191461.77696518187</v>
      </c>
      <c r="S30" s="41">
        <v>402771.73348285345</v>
      </c>
      <c r="T30" s="41">
        <v>221362.55635042046</v>
      </c>
      <c r="U30" s="41">
        <v>111970.76782193861</v>
      </c>
      <c r="V30" s="41">
        <v>112053.20819602224</v>
      </c>
      <c r="W30" s="41">
        <v>-88245.21258432903</v>
      </c>
      <c r="X30" s="41">
        <f>SUM(C30:M30,P30:W30)</f>
        <v>6269039.516237166</v>
      </c>
      <c r="Y30" s="41">
        <v>444499.87549841386</v>
      </c>
      <c r="Z30" s="44">
        <f t="shared" si="26"/>
        <v>6713539.39173558</v>
      </c>
    </row>
    <row r="31" spans="1:26" ht="12">
      <c r="A31" s="68"/>
      <c r="B31" s="72"/>
      <c r="C31" s="41"/>
      <c r="D31" s="41"/>
      <c r="E31" s="41"/>
      <c r="F31" s="97"/>
      <c r="G31" s="97"/>
      <c r="H31" s="41"/>
      <c r="I31" s="41"/>
      <c r="J31" s="41"/>
      <c r="K31" s="41"/>
      <c r="L31" s="45"/>
      <c r="M31" s="41"/>
      <c r="N31" s="61"/>
      <c r="O31" s="72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4"/>
    </row>
    <row r="32" spans="1:26" ht="12">
      <c r="A32" s="162" t="s">
        <v>1</v>
      </c>
      <c r="B32" s="84" t="s">
        <v>22</v>
      </c>
      <c r="C32" s="41">
        <v>2190771.7856962234</v>
      </c>
      <c r="D32" s="41">
        <v>214071.6395006411</v>
      </c>
      <c r="E32" s="41">
        <v>496685.2379983014</v>
      </c>
      <c r="F32" s="97">
        <v>60853.54701003021</v>
      </c>
      <c r="G32" s="97">
        <v>59815.62480443966</v>
      </c>
      <c r="H32" s="41">
        <v>532434.8107099665</v>
      </c>
      <c r="I32" s="41">
        <v>683394.5554447618</v>
      </c>
      <c r="J32" s="41">
        <v>122901.92201171961</v>
      </c>
      <c r="K32" s="41">
        <v>396807.36262094224</v>
      </c>
      <c r="L32" s="45">
        <v>164737.71063127252</v>
      </c>
      <c r="M32" s="41">
        <v>215189.3919542805</v>
      </c>
      <c r="N32" s="162" t="s">
        <v>1</v>
      </c>
      <c r="O32" s="84" t="s">
        <v>22</v>
      </c>
      <c r="P32" s="41">
        <v>497137.0637329588</v>
      </c>
      <c r="Q32" s="41">
        <v>99527.20846625484</v>
      </c>
      <c r="R32" s="41">
        <v>171739.85747777726</v>
      </c>
      <c r="S32" s="41">
        <v>404446.2191508966</v>
      </c>
      <c r="T32" s="41">
        <v>227442.87510287392</v>
      </c>
      <c r="U32" s="41">
        <v>113171.10157340666</v>
      </c>
      <c r="V32" s="41">
        <v>113529.20885474849</v>
      </c>
      <c r="W32" s="41">
        <v>-88965.96492891948</v>
      </c>
      <c r="X32" s="41">
        <f>SUM(C32:M32,P32:W32)</f>
        <v>6675691.157812577</v>
      </c>
      <c r="Y32" s="41">
        <v>400282.3131204724</v>
      </c>
      <c r="Z32" s="44">
        <f t="shared" si="26"/>
        <v>7075973.470933049</v>
      </c>
    </row>
    <row r="33" spans="1:26" ht="12">
      <c r="A33" s="162"/>
      <c r="B33" s="84" t="s">
        <v>23</v>
      </c>
      <c r="C33" s="41">
        <v>2059819.188583239</v>
      </c>
      <c r="D33" s="41">
        <v>209344.23098929733</v>
      </c>
      <c r="E33" s="41">
        <v>504651.4413870333</v>
      </c>
      <c r="F33" s="97">
        <v>59640.75682007899</v>
      </c>
      <c r="G33" s="97">
        <v>60446.448054416076</v>
      </c>
      <c r="H33" s="41">
        <v>528883.3802786567</v>
      </c>
      <c r="I33" s="41">
        <v>706184.8438009482</v>
      </c>
      <c r="J33" s="41">
        <v>118654.62770576551</v>
      </c>
      <c r="K33" s="41">
        <v>384564.2204953018</v>
      </c>
      <c r="L33" s="45">
        <v>175862.05325457052</v>
      </c>
      <c r="M33" s="41">
        <v>215034.0132157549</v>
      </c>
      <c r="N33" s="162"/>
      <c r="O33" s="84" t="s">
        <v>23</v>
      </c>
      <c r="P33" s="41">
        <v>459413.2701594474</v>
      </c>
      <c r="Q33" s="41">
        <v>114993.46816700899</v>
      </c>
      <c r="R33" s="41">
        <v>200494.66951699034</v>
      </c>
      <c r="S33" s="41">
        <v>406149.16464802576</v>
      </c>
      <c r="T33" s="41">
        <v>227442.87510287392</v>
      </c>
      <c r="U33" s="41">
        <v>114474.34432849316</v>
      </c>
      <c r="V33" s="41">
        <v>113930.40967363771</v>
      </c>
      <c r="W33" s="41">
        <v>-85049.31575487104</v>
      </c>
      <c r="X33" s="41">
        <f>SUM(C33:M33,P33:W33)</f>
        <v>6574934.09042667</v>
      </c>
      <c r="Y33" s="41">
        <v>428583.32512649486</v>
      </c>
      <c r="Z33" s="44">
        <f t="shared" si="26"/>
        <v>7003517.415553166</v>
      </c>
    </row>
    <row r="34" spans="1:26" ht="12">
      <c r="A34" s="162"/>
      <c r="B34" s="84" t="s">
        <v>24</v>
      </c>
      <c r="C34" s="41">
        <v>1684387.6048866694</v>
      </c>
      <c r="D34" s="41">
        <v>222700.6770005491</v>
      </c>
      <c r="E34" s="41">
        <v>552021.7014989122</v>
      </c>
      <c r="F34" s="97">
        <v>61836.035296676884</v>
      </c>
      <c r="G34" s="97">
        <v>62784.39673567051</v>
      </c>
      <c r="H34" s="41">
        <v>738155.1646198849</v>
      </c>
      <c r="I34" s="41">
        <v>706022.2414642503</v>
      </c>
      <c r="J34" s="41">
        <v>129063.45850435976</v>
      </c>
      <c r="K34" s="41">
        <v>405912.0297051921</v>
      </c>
      <c r="L34" s="45">
        <v>180744.21099130303</v>
      </c>
      <c r="M34" s="41">
        <v>229781.06206459634</v>
      </c>
      <c r="N34" s="162"/>
      <c r="O34" s="84" t="s">
        <v>24</v>
      </c>
      <c r="P34" s="41">
        <v>533633.068768492</v>
      </c>
      <c r="Q34" s="41">
        <v>102640.84144617463</v>
      </c>
      <c r="R34" s="41">
        <v>191789.833512951</v>
      </c>
      <c r="S34" s="41">
        <v>407880.7342856704</v>
      </c>
      <c r="T34" s="41">
        <v>238771.59344135236</v>
      </c>
      <c r="U34" s="41">
        <v>116306.58836450498</v>
      </c>
      <c r="V34" s="41">
        <v>116987.54284798297</v>
      </c>
      <c r="W34" s="41">
        <v>-88873.081265228</v>
      </c>
      <c r="X34" s="41">
        <f>SUM(C34:M34,P34:W34)</f>
        <v>6592545.704169964</v>
      </c>
      <c r="Y34" s="41">
        <v>611891.580370102</v>
      </c>
      <c r="Z34" s="44">
        <f t="shared" si="26"/>
        <v>7204437.2845400665</v>
      </c>
    </row>
    <row r="35" spans="1:26" ht="12">
      <c r="A35" s="162"/>
      <c r="B35" s="84" t="s">
        <v>25</v>
      </c>
      <c r="C35" s="41">
        <v>1785054.7422389865</v>
      </c>
      <c r="D35" s="41">
        <v>197832.13696885755</v>
      </c>
      <c r="E35" s="41">
        <v>540677.0168437171</v>
      </c>
      <c r="F35" s="97">
        <v>69030.32072984055</v>
      </c>
      <c r="G35" s="97">
        <v>63460.114518094204</v>
      </c>
      <c r="H35" s="41">
        <v>523846.2060319177</v>
      </c>
      <c r="I35" s="41">
        <v>721543.9039038052</v>
      </c>
      <c r="J35" s="41">
        <v>127277.23320428765</v>
      </c>
      <c r="K35" s="41">
        <v>413958.12129241694</v>
      </c>
      <c r="L35" s="45">
        <v>166762.16333096617</v>
      </c>
      <c r="M35" s="41">
        <v>238002.67772888148</v>
      </c>
      <c r="N35" s="162"/>
      <c r="O35" s="84" t="s">
        <v>25</v>
      </c>
      <c r="P35" s="41">
        <v>552460.0282906747</v>
      </c>
      <c r="Q35" s="41">
        <v>98929.59328855247</v>
      </c>
      <c r="R35" s="41">
        <v>214562.03817176074</v>
      </c>
      <c r="S35" s="41">
        <v>409641.094829717</v>
      </c>
      <c r="T35" s="41">
        <v>238771.59344135236</v>
      </c>
      <c r="U35" s="41">
        <v>118667.8336814422</v>
      </c>
      <c r="V35" s="41">
        <v>117874.42968004088</v>
      </c>
      <c r="W35" s="41">
        <v>-90713.83502898453</v>
      </c>
      <c r="X35" s="41">
        <f>SUM(C35:M35,P35:W35)</f>
        <v>6507637.413146326</v>
      </c>
      <c r="Y35" s="41">
        <v>469067.9071818243</v>
      </c>
      <c r="Z35" s="44">
        <f t="shared" si="26"/>
        <v>6976705.320328151</v>
      </c>
    </row>
    <row r="36" spans="1:26" ht="12">
      <c r="A36" s="61"/>
      <c r="B36" s="72"/>
      <c r="C36" s="41"/>
      <c r="D36" s="41"/>
      <c r="E36" s="41"/>
      <c r="F36" s="97"/>
      <c r="G36" s="97"/>
      <c r="H36" s="41"/>
      <c r="I36" s="41"/>
      <c r="J36" s="41"/>
      <c r="K36" s="41"/>
      <c r="L36" s="45"/>
      <c r="M36" s="41"/>
      <c r="N36" s="62"/>
      <c r="O36" s="76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/>
    </row>
    <row r="37" spans="1:26" ht="12">
      <c r="A37" s="162" t="s">
        <v>2</v>
      </c>
      <c r="B37" s="84" t="s">
        <v>22</v>
      </c>
      <c r="C37" s="41">
        <v>2318930.5007296824</v>
      </c>
      <c r="D37" s="41">
        <v>237220.41509411944</v>
      </c>
      <c r="E37" s="41">
        <v>526675.8360093592</v>
      </c>
      <c r="F37" s="97">
        <v>62634.02651264506</v>
      </c>
      <c r="G37" s="97">
        <v>64204.315062986745</v>
      </c>
      <c r="H37" s="41">
        <v>525949.976686402</v>
      </c>
      <c r="I37" s="41">
        <v>725175.084411866</v>
      </c>
      <c r="J37" s="41">
        <v>122231.83010454293</v>
      </c>
      <c r="K37" s="41">
        <v>416136.63858293195</v>
      </c>
      <c r="L37" s="45">
        <v>210827.56690580738</v>
      </c>
      <c r="M37" s="41">
        <v>258467.49746387056</v>
      </c>
      <c r="N37" s="162" t="s">
        <v>2</v>
      </c>
      <c r="O37" s="84" t="s">
        <v>22</v>
      </c>
      <c r="P37" s="41">
        <v>498743.71622684924</v>
      </c>
      <c r="Q37" s="41">
        <v>74393.22281283032</v>
      </c>
      <c r="R37" s="41">
        <v>224701.20265973583</v>
      </c>
      <c r="S37" s="41">
        <v>411430.4155166557</v>
      </c>
      <c r="T37" s="41">
        <v>248934.4506455413</v>
      </c>
      <c r="U37" s="41">
        <v>121407.52948666936</v>
      </c>
      <c r="V37" s="41">
        <v>118288.0670788716</v>
      </c>
      <c r="W37" s="41">
        <v>-105192.08914321147</v>
      </c>
      <c r="X37" s="41">
        <f>SUM(C37:M37,P37:W37)</f>
        <v>7061160.202848157</v>
      </c>
      <c r="Y37" s="41">
        <v>493993.0042039162</v>
      </c>
      <c r="Z37" s="44">
        <f t="shared" si="26"/>
        <v>7555153.207052073</v>
      </c>
    </row>
    <row r="38" spans="1:26" ht="12">
      <c r="A38" s="162"/>
      <c r="B38" s="84" t="s">
        <v>23</v>
      </c>
      <c r="C38" s="41">
        <v>2164953.144297179</v>
      </c>
      <c r="D38" s="41">
        <v>215874.85531382577</v>
      </c>
      <c r="E38" s="41">
        <v>512367.5492366189</v>
      </c>
      <c r="F38" s="97">
        <v>63790.782846604474</v>
      </c>
      <c r="G38" s="97">
        <v>63885.67756388525</v>
      </c>
      <c r="H38" s="41">
        <v>439371.83816865215</v>
      </c>
      <c r="I38" s="41">
        <v>689475.8543973803</v>
      </c>
      <c r="J38" s="41">
        <v>118459.74002655945</v>
      </c>
      <c r="K38" s="41">
        <v>411990.96358251775</v>
      </c>
      <c r="L38" s="45">
        <v>217709.1379088592</v>
      </c>
      <c r="M38" s="41">
        <v>258679.89195988816</v>
      </c>
      <c r="N38" s="163"/>
      <c r="O38" s="84" t="s">
        <v>23</v>
      </c>
      <c r="P38" s="41">
        <v>504912.76773140347</v>
      </c>
      <c r="Q38" s="41">
        <v>87107.99204102335</v>
      </c>
      <c r="R38" s="41">
        <v>168147.85095019988</v>
      </c>
      <c r="S38" s="41">
        <v>413248.86806994816</v>
      </c>
      <c r="T38" s="41">
        <v>248934.4506455413</v>
      </c>
      <c r="U38" s="41">
        <v>123923.66907293876</v>
      </c>
      <c r="V38" s="41">
        <v>118856.98196157117</v>
      </c>
      <c r="W38" s="41">
        <v>-103713.29699198702</v>
      </c>
      <c r="X38" s="41">
        <f>SUM(C38:M38,P38:W38)</f>
        <v>6717978.71878261</v>
      </c>
      <c r="Y38" s="41">
        <v>494265.96179064445</v>
      </c>
      <c r="Z38" s="44">
        <f t="shared" si="26"/>
        <v>7212244.680573255</v>
      </c>
    </row>
    <row r="39" spans="1:26" ht="12">
      <c r="A39" s="162"/>
      <c r="B39" s="84" t="s">
        <v>24</v>
      </c>
      <c r="C39" s="41">
        <v>1776546.2089091705</v>
      </c>
      <c r="D39" s="41">
        <v>271889.5909872929</v>
      </c>
      <c r="E39" s="41">
        <v>580103.7019461128</v>
      </c>
      <c r="F39" s="97">
        <v>66368.7887657354</v>
      </c>
      <c r="G39" s="97">
        <v>65035.87768062666</v>
      </c>
      <c r="H39" s="41">
        <v>597525.9524803062</v>
      </c>
      <c r="I39" s="41">
        <v>731406.6640485816</v>
      </c>
      <c r="J39" s="41">
        <v>132040.83773268363</v>
      </c>
      <c r="K39" s="41">
        <v>420261.4261069611</v>
      </c>
      <c r="L39" s="45">
        <v>224703.949602023</v>
      </c>
      <c r="M39" s="41">
        <v>267740.68025299796</v>
      </c>
      <c r="N39" s="163"/>
      <c r="O39" s="84" t="s">
        <v>24</v>
      </c>
      <c r="P39" s="41">
        <v>534029.2575715167</v>
      </c>
      <c r="Q39" s="41">
        <v>110665.61294703052</v>
      </c>
      <c r="R39" s="41">
        <v>214222.79273536606</v>
      </c>
      <c r="S39" s="41">
        <v>415096.6267166213</v>
      </c>
      <c r="T39" s="41">
        <v>259974.34059384782</v>
      </c>
      <c r="U39" s="41">
        <v>125519.79379594422</v>
      </c>
      <c r="V39" s="41">
        <v>122814.4758186331</v>
      </c>
      <c r="W39" s="41">
        <v>-107678.50831804427</v>
      </c>
      <c r="X39" s="41">
        <f>SUM(C39:M39,P39:W39)</f>
        <v>6808268.070373408</v>
      </c>
      <c r="Y39" s="41">
        <v>581217.6061813947</v>
      </c>
      <c r="Z39" s="44">
        <f t="shared" si="26"/>
        <v>7389485.676554802</v>
      </c>
    </row>
    <row r="40" spans="1:26" ht="12">
      <c r="A40" s="162"/>
      <c r="B40" s="84" t="s">
        <v>25</v>
      </c>
      <c r="C40" s="41">
        <v>1853320.4894896857</v>
      </c>
      <c r="D40" s="41">
        <v>276667.7398061496</v>
      </c>
      <c r="E40" s="41">
        <v>573060.1291986806</v>
      </c>
      <c r="F40" s="97">
        <v>69305.94886689447</v>
      </c>
      <c r="G40" s="97">
        <v>64629.11806775136</v>
      </c>
      <c r="H40" s="41">
        <v>672800.4979109373</v>
      </c>
      <c r="I40" s="41">
        <v>747386.3565101767</v>
      </c>
      <c r="J40" s="41">
        <v>130259.78156648297</v>
      </c>
      <c r="K40" s="41">
        <v>464086.25054162205</v>
      </c>
      <c r="L40" s="45">
        <v>218170.6187615996</v>
      </c>
      <c r="M40" s="41">
        <v>278033.2586490434</v>
      </c>
      <c r="N40" s="163"/>
      <c r="O40" s="84" t="s">
        <v>25</v>
      </c>
      <c r="P40" s="41">
        <v>489845.9148020308</v>
      </c>
      <c r="Q40" s="41">
        <v>209569.81078243733</v>
      </c>
      <c r="R40" s="41">
        <v>174507.63217859162</v>
      </c>
      <c r="S40" s="41">
        <v>416973.8682040854</v>
      </c>
      <c r="T40" s="41">
        <v>259974.34059384782</v>
      </c>
      <c r="U40" s="41">
        <v>126195.9036556857</v>
      </c>
      <c r="V40" s="41">
        <v>123725.11047489694</v>
      </c>
      <c r="W40" s="41">
        <v>-107592.75903663525</v>
      </c>
      <c r="X40" s="41">
        <f>SUM(C40:M40,P40:W40)</f>
        <v>7040920.011023963</v>
      </c>
      <c r="Y40" s="41">
        <v>583915.0400542108</v>
      </c>
      <c r="Z40" s="44">
        <f t="shared" si="26"/>
        <v>7624835.051078173</v>
      </c>
    </row>
    <row r="41" spans="1:26" ht="15">
      <c r="A41" s="60"/>
      <c r="B41" s="73"/>
      <c r="C41" s="41"/>
      <c r="D41" s="41"/>
      <c r="E41" s="41"/>
      <c r="F41" s="97"/>
      <c r="G41" s="97"/>
      <c r="H41" s="41"/>
      <c r="I41" s="41"/>
      <c r="J41" s="41"/>
      <c r="K41" s="41"/>
      <c r="L41" s="45"/>
      <c r="M41" s="41"/>
      <c r="N41" s="140"/>
      <c r="O41" s="73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4"/>
    </row>
    <row r="42" spans="1:26" ht="12">
      <c r="A42" s="162" t="s">
        <v>3</v>
      </c>
      <c r="B42" s="84" t="s">
        <v>22</v>
      </c>
      <c r="C42" s="41">
        <v>2394084.905074273</v>
      </c>
      <c r="D42" s="41">
        <v>251980.45141825784</v>
      </c>
      <c r="E42" s="41">
        <v>586719.7102987343</v>
      </c>
      <c r="F42" s="97">
        <v>67201.02419214064</v>
      </c>
      <c r="G42" s="97">
        <v>63671.4876622175</v>
      </c>
      <c r="H42" s="41">
        <v>514290.9281073152</v>
      </c>
      <c r="I42" s="41">
        <v>781388.6731635194</v>
      </c>
      <c r="J42" s="41">
        <v>125900.57142150396</v>
      </c>
      <c r="K42" s="41">
        <v>465145.77942005603</v>
      </c>
      <c r="L42" s="45">
        <v>254624.28406637887</v>
      </c>
      <c r="M42" s="41">
        <v>276085.9311514429</v>
      </c>
      <c r="N42" s="162" t="s">
        <v>3</v>
      </c>
      <c r="O42" s="84" t="s">
        <v>22</v>
      </c>
      <c r="P42" s="41">
        <v>423271.76841229224</v>
      </c>
      <c r="Q42" s="41">
        <v>156051.6330112758</v>
      </c>
      <c r="R42" s="41">
        <v>186783.57851041976</v>
      </c>
      <c r="S42" s="41">
        <v>418880.7718171808</v>
      </c>
      <c r="T42" s="41">
        <v>264061.1412656281</v>
      </c>
      <c r="U42" s="41">
        <v>126637.4123530763</v>
      </c>
      <c r="V42" s="41">
        <v>124734.60871837958</v>
      </c>
      <c r="W42" s="41">
        <v>-104966.9199616751</v>
      </c>
      <c r="X42" s="41">
        <f>SUM(C42:M42,P42:W42)</f>
        <v>7376547.740102417</v>
      </c>
      <c r="Y42" s="41">
        <v>556892.3813096819</v>
      </c>
      <c r="Z42" s="44">
        <f t="shared" si="26"/>
        <v>7933440.121412098</v>
      </c>
    </row>
    <row r="43" spans="1:26" ht="12">
      <c r="A43" s="162"/>
      <c r="B43" s="84" t="s">
        <v>23</v>
      </c>
      <c r="C43" s="41">
        <v>2231527.03665609</v>
      </c>
      <c r="D43" s="41">
        <v>263835.59537258605</v>
      </c>
      <c r="E43" s="41">
        <v>564094.0990431365</v>
      </c>
      <c r="F43" s="97">
        <v>72666.17391827636</v>
      </c>
      <c r="G43" s="97">
        <v>66345.97473652504</v>
      </c>
      <c r="H43" s="41">
        <v>598675.5705085588</v>
      </c>
      <c r="I43" s="41">
        <v>776415.0685210215</v>
      </c>
      <c r="J43" s="41">
        <v>124134.62648169728</v>
      </c>
      <c r="K43" s="41">
        <v>430481.12089935254</v>
      </c>
      <c r="L43" s="45">
        <v>248875.5664908997</v>
      </c>
      <c r="M43" s="41">
        <v>291537.75028512435</v>
      </c>
      <c r="N43" s="162"/>
      <c r="O43" s="84" t="s">
        <v>23</v>
      </c>
      <c r="P43" s="41">
        <v>381799.7350616343</v>
      </c>
      <c r="Q43" s="41">
        <v>172529.41017437124</v>
      </c>
      <c r="R43" s="41">
        <v>157880.03753110237</v>
      </c>
      <c r="S43" s="41">
        <v>420817.51939545426</v>
      </c>
      <c r="T43" s="41">
        <v>264061.1412656281</v>
      </c>
      <c r="U43" s="41">
        <v>127457.63451359957</v>
      </c>
      <c r="V43" s="41">
        <v>125809.23403617693</v>
      </c>
      <c r="W43" s="41">
        <v>-111254.0668595819</v>
      </c>
      <c r="X43" s="41">
        <f>SUM(C43:M43,P43:W43)</f>
        <v>7207689.228031653</v>
      </c>
      <c r="Y43" s="41">
        <v>536593.1322016041</v>
      </c>
      <c r="Z43" s="44">
        <f t="shared" si="26"/>
        <v>7744282.360233257</v>
      </c>
    </row>
    <row r="44" spans="1:26" ht="12">
      <c r="A44" s="162"/>
      <c r="B44" s="84" t="s">
        <v>24</v>
      </c>
      <c r="C44" s="41">
        <v>1804649.3699940988</v>
      </c>
      <c r="D44" s="41">
        <v>273380.3393600826</v>
      </c>
      <c r="E44" s="41">
        <v>630599.0938117872</v>
      </c>
      <c r="F44" s="97">
        <v>78862.83819882694</v>
      </c>
      <c r="G44" s="97">
        <v>67122.95119501637</v>
      </c>
      <c r="H44" s="41">
        <v>658986.8260048369</v>
      </c>
      <c r="I44" s="41">
        <v>787793.5899064367</v>
      </c>
      <c r="J44" s="41">
        <v>137348.87865739374</v>
      </c>
      <c r="K44" s="41">
        <v>473098.63973515906</v>
      </c>
      <c r="L44" s="45">
        <v>261957.91458958643</v>
      </c>
      <c r="M44" s="41">
        <v>307175.2233189092</v>
      </c>
      <c r="N44" s="162"/>
      <c r="O44" s="84" t="s">
        <v>24</v>
      </c>
      <c r="P44" s="41">
        <v>544530.1145283862</v>
      </c>
      <c r="Q44" s="41">
        <v>140401.64352897485</v>
      </c>
      <c r="R44" s="41">
        <v>193925.2097994458</v>
      </c>
      <c r="S44" s="41">
        <v>422784.2953506649</v>
      </c>
      <c r="T44" s="41">
        <v>277209.0769618073</v>
      </c>
      <c r="U44" s="41">
        <v>128834.07585126699</v>
      </c>
      <c r="V44" s="41">
        <v>129797.50713048947</v>
      </c>
      <c r="W44" s="41">
        <v>-117291.37905562016</v>
      </c>
      <c r="X44" s="41">
        <f>SUM(C44:M44,P44:W44)</f>
        <v>7201166.208867551</v>
      </c>
      <c r="Y44" s="41">
        <v>561961.4739771187</v>
      </c>
      <c r="Z44" s="44">
        <f t="shared" si="26"/>
        <v>7763127.68284467</v>
      </c>
    </row>
    <row r="45" spans="1:26" ht="12">
      <c r="A45" s="162"/>
      <c r="B45" s="84" t="s">
        <v>25</v>
      </c>
      <c r="C45" s="41">
        <v>1902174.6946068134</v>
      </c>
      <c r="D45" s="41">
        <v>285088.7323952691</v>
      </c>
      <c r="E45" s="41">
        <v>606978.1267171758</v>
      </c>
      <c r="F45" s="97">
        <v>78507.71462743047</v>
      </c>
      <c r="G45" s="97">
        <v>66196.02607254812</v>
      </c>
      <c r="H45" s="41">
        <v>694706.732788729</v>
      </c>
      <c r="I45" s="41">
        <v>836185.4694430813</v>
      </c>
      <c r="J45" s="41">
        <v>134155.89502903595</v>
      </c>
      <c r="K45" s="41">
        <v>527386.8706398922</v>
      </c>
      <c r="L45" s="45">
        <v>318965.61095888703</v>
      </c>
      <c r="M45" s="41">
        <v>322365.48688072304</v>
      </c>
      <c r="N45" s="162"/>
      <c r="O45" s="84" t="s">
        <v>25</v>
      </c>
      <c r="P45" s="41">
        <v>576607.0315895828</v>
      </c>
      <c r="Q45" s="41">
        <v>156826.8817763274</v>
      </c>
      <c r="R45" s="41">
        <v>310579.24288369936</v>
      </c>
      <c r="S45" s="41">
        <v>424781.28668452404</v>
      </c>
      <c r="T45" s="41">
        <v>277209.0769618073</v>
      </c>
      <c r="U45" s="41">
        <v>130766.73636607858</v>
      </c>
      <c r="V45" s="41">
        <v>130474.16019931214</v>
      </c>
      <c r="W45" s="41">
        <v>-124354.24322026763</v>
      </c>
      <c r="X45" s="41">
        <f>SUM(C45:M45,P45:W45)</f>
        <v>7655601.533400649</v>
      </c>
      <c r="Y45" s="41">
        <v>579052.4772214202</v>
      </c>
      <c r="Z45" s="44">
        <f t="shared" si="26"/>
        <v>8234654.010622069</v>
      </c>
    </row>
    <row r="46" spans="1:26" ht="12">
      <c r="A46" s="61"/>
      <c r="B46" s="72"/>
      <c r="C46" s="41"/>
      <c r="D46" s="41"/>
      <c r="E46" s="41"/>
      <c r="F46" s="97"/>
      <c r="G46" s="97"/>
      <c r="H46" s="41"/>
      <c r="I46" s="41"/>
      <c r="J46" s="41"/>
      <c r="K46" s="41"/>
      <c r="L46" s="45"/>
      <c r="M46" s="41"/>
      <c r="N46" s="63"/>
      <c r="O46" s="72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4"/>
    </row>
    <row r="47" spans="1:26" ht="12">
      <c r="A47" s="162" t="s">
        <v>4</v>
      </c>
      <c r="B47" s="84" t="s">
        <v>22</v>
      </c>
      <c r="C47" s="41">
        <v>2467773.0123382206</v>
      </c>
      <c r="D47" s="41">
        <v>278595.02180773264</v>
      </c>
      <c r="E47" s="41">
        <v>622020.173353341</v>
      </c>
      <c r="F47" s="97">
        <v>70324.74817598621</v>
      </c>
      <c r="G47" s="97">
        <v>62893.288016643426</v>
      </c>
      <c r="H47" s="41">
        <v>686636.2801803527</v>
      </c>
      <c r="I47" s="41">
        <v>857567.0299940713</v>
      </c>
      <c r="J47" s="41">
        <v>130605.00253982836</v>
      </c>
      <c r="K47" s="41">
        <v>513837.75293895585</v>
      </c>
      <c r="L47" s="45">
        <v>252721.52285373234</v>
      </c>
      <c r="M47" s="41">
        <v>331577.3064796954</v>
      </c>
      <c r="N47" s="162" t="s">
        <v>4</v>
      </c>
      <c r="O47" s="72">
        <v>1</v>
      </c>
      <c r="P47" s="41">
        <v>540666.208432851</v>
      </c>
      <c r="Q47" s="41">
        <v>144903.4784425097</v>
      </c>
      <c r="R47" s="41">
        <v>196431.25462460675</v>
      </c>
      <c r="S47" s="41">
        <v>426808.6830066696</v>
      </c>
      <c r="T47" s="41">
        <v>280400.0254617169</v>
      </c>
      <c r="U47" s="41">
        <v>131987.8020798426</v>
      </c>
      <c r="V47" s="41">
        <v>131955.92525267747</v>
      </c>
      <c r="W47" s="41">
        <v>-130971.40540620174</v>
      </c>
      <c r="X47" s="41">
        <f>SUM(C47:M47,P47:W47)</f>
        <v>7996733.110573231</v>
      </c>
      <c r="Y47" s="41">
        <v>565258.5779337666</v>
      </c>
      <c r="Z47" s="44">
        <f t="shared" si="26"/>
        <v>8561991.688506998</v>
      </c>
    </row>
    <row r="48" spans="1:26" ht="12">
      <c r="A48" s="162"/>
      <c r="B48" s="84" t="s">
        <v>23</v>
      </c>
      <c r="C48" s="41">
        <v>2298887.3302017</v>
      </c>
      <c r="D48" s="41">
        <v>273497.4551032529</v>
      </c>
      <c r="E48" s="41">
        <v>621417.4480903782</v>
      </c>
      <c r="F48" s="97">
        <v>72674.43220600834</v>
      </c>
      <c r="G48" s="97">
        <v>64810.54082602876</v>
      </c>
      <c r="H48" s="41">
        <v>725996.205719956</v>
      </c>
      <c r="I48" s="41">
        <v>873888.7489387575</v>
      </c>
      <c r="J48" s="41">
        <v>129862.33416483446</v>
      </c>
      <c r="K48" s="41">
        <v>469234.31077884935</v>
      </c>
      <c r="L48" s="45">
        <v>276613.0825403249</v>
      </c>
      <c r="M48" s="41">
        <v>344235.4294067256</v>
      </c>
      <c r="N48" s="162"/>
      <c r="O48" s="72">
        <v>2</v>
      </c>
      <c r="P48" s="41">
        <v>579197.7986313171</v>
      </c>
      <c r="Q48" s="41">
        <v>181417.16624180548</v>
      </c>
      <c r="R48" s="41">
        <v>188929.6357248067</v>
      </c>
      <c r="S48" s="41">
        <v>428866.67655287567</v>
      </c>
      <c r="T48" s="41">
        <v>280400.0254617169</v>
      </c>
      <c r="U48" s="41">
        <v>133000.22635183143</v>
      </c>
      <c r="V48" s="41">
        <v>133432.37285524665</v>
      </c>
      <c r="W48" s="41">
        <v>-139346.72587318945</v>
      </c>
      <c r="X48" s="41">
        <f>SUM(C48:M48,P48:W48)</f>
        <v>7937014.493923226</v>
      </c>
      <c r="Y48" s="41">
        <v>599403.1374846697</v>
      </c>
      <c r="Z48" s="44">
        <f t="shared" si="26"/>
        <v>8536417.631407896</v>
      </c>
    </row>
    <row r="49" spans="1:26" ht="12">
      <c r="A49" s="162"/>
      <c r="B49" s="84" t="s">
        <v>24</v>
      </c>
      <c r="C49" s="41">
        <v>1883830.3287953371</v>
      </c>
      <c r="D49" s="41">
        <v>299695.9490902584</v>
      </c>
      <c r="E49" s="41">
        <v>659510.4042252884</v>
      </c>
      <c r="F49" s="97">
        <v>67473.77850712258</v>
      </c>
      <c r="G49" s="97">
        <v>65331.98183879681</v>
      </c>
      <c r="H49" s="41">
        <v>805925.3400217672</v>
      </c>
      <c r="I49" s="41">
        <v>887953.6202689515</v>
      </c>
      <c r="J49" s="41">
        <v>142662.89784478248</v>
      </c>
      <c r="K49" s="41">
        <v>535987.3816412665</v>
      </c>
      <c r="L49" s="45">
        <v>306145.2056020549</v>
      </c>
      <c r="M49" s="41">
        <v>349879.0266764806</v>
      </c>
      <c r="N49" s="162"/>
      <c r="O49" s="72">
        <v>3</v>
      </c>
      <c r="P49" s="41">
        <v>561429.3904411022</v>
      </c>
      <c r="Q49" s="41">
        <v>163477.12045912378</v>
      </c>
      <c r="R49" s="41">
        <v>233715.92395520778</v>
      </c>
      <c r="S49" s="41">
        <v>430955.4622035016</v>
      </c>
      <c r="T49" s="41">
        <v>291292.44875862426</v>
      </c>
      <c r="U49" s="41">
        <v>135779.4668401433</v>
      </c>
      <c r="V49" s="41">
        <v>137169.4077995547</v>
      </c>
      <c r="W49" s="41">
        <v>-146198.50540028885</v>
      </c>
      <c r="X49" s="41">
        <f>SUM(C49:M49,P49:W49)</f>
        <v>7812016.629569075</v>
      </c>
      <c r="Y49" s="41">
        <v>669463.5090297492</v>
      </c>
      <c r="Z49" s="44">
        <f t="shared" si="26"/>
        <v>8481480.138598824</v>
      </c>
    </row>
    <row r="50" spans="1:26" ht="12">
      <c r="A50" s="162"/>
      <c r="B50" s="84" t="s">
        <v>25</v>
      </c>
      <c r="C50" s="41">
        <v>1971338.700818941</v>
      </c>
      <c r="D50" s="41">
        <v>290009.8041471885</v>
      </c>
      <c r="E50" s="41">
        <v>651171.3036018298</v>
      </c>
      <c r="F50" s="97">
        <v>73920.65751472441</v>
      </c>
      <c r="G50" s="97">
        <v>67013.95897963789</v>
      </c>
      <c r="H50" s="41">
        <v>812885.5741111324</v>
      </c>
      <c r="I50" s="41">
        <v>921855.4957438329</v>
      </c>
      <c r="J50" s="41">
        <v>140042.56178367886</v>
      </c>
      <c r="K50" s="41">
        <v>461117.6250310196</v>
      </c>
      <c r="L50" s="45">
        <v>341982.2234982632</v>
      </c>
      <c r="M50" s="41">
        <v>348844.73931633343</v>
      </c>
      <c r="N50" s="162"/>
      <c r="O50" s="72">
        <v>4</v>
      </c>
      <c r="P50" s="41">
        <v>550271.079264508</v>
      </c>
      <c r="Q50" s="41">
        <v>166149.1054413663</v>
      </c>
      <c r="R50" s="41">
        <v>273320.34782410966</v>
      </c>
      <c r="S50" s="41">
        <v>433075.23750217946</v>
      </c>
      <c r="T50" s="41">
        <v>291292.44875862426</v>
      </c>
      <c r="U50" s="41">
        <v>140325.52354477817</v>
      </c>
      <c r="V50" s="41">
        <v>138014.17843629414</v>
      </c>
      <c r="W50" s="41">
        <v>-144758.7888464018</v>
      </c>
      <c r="X50" s="41">
        <f>SUM(C50:M50,P50:W50)</f>
        <v>7927871.7764720395</v>
      </c>
      <c r="Y50" s="41">
        <v>671535.5661968692</v>
      </c>
      <c r="Z50" s="44">
        <f t="shared" si="26"/>
        <v>8599407.34266891</v>
      </c>
    </row>
    <row r="51" spans="1:26" ht="12">
      <c r="A51" s="60"/>
      <c r="B51" s="72"/>
      <c r="C51" s="41"/>
      <c r="D51" s="41"/>
      <c r="E51" s="41"/>
      <c r="F51" s="97"/>
      <c r="G51" s="97"/>
      <c r="H51" s="41"/>
      <c r="I51" s="41"/>
      <c r="J51" s="41"/>
      <c r="K51" s="41"/>
      <c r="L51" s="45"/>
      <c r="M51" s="41"/>
      <c r="N51" s="63"/>
      <c r="O51" s="72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4"/>
    </row>
    <row r="52" spans="1:26" ht="12">
      <c r="A52" s="162" t="s">
        <v>5</v>
      </c>
      <c r="B52" s="84" t="s">
        <v>22</v>
      </c>
      <c r="C52" s="41">
        <v>2554717.203547878</v>
      </c>
      <c r="D52" s="41">
        <v>299575.389396212</v>
      </c>
      <c r="E52" s="41">
        <v>644172.2854461977</v>
      </c>
      <c r="F52" s="97">
        <v>65893.85348607032</v>
      </c>
      <c r="G52" s="97">
        <v>64538.32078631625</v>
      </c>
      <c r="H52" s="41">
        <v>737794.9277527451</v>
      </c>
      <c r="I52" s="41">
        <v>936096.0454118907</v>
      </c>
      <c r="J52" s="41">
        <v>136256.29871645456</v>
      </c>
      <c r="K52" s="41">
        <v>535744.623435755</v>
      </c>
      <c r="L52" s="45">
        <v>340048.67925183394</v>
      </c>
      <c r="M52" s="41">
        <v>350413.5644045399</v>
      </c>
      <c r="N52" s="162" t="s">
        <v>5</v>
      </c>
      <c r="O52" s="72">
        <v>1</v>
      </c>
      <c r="P52" s="41">
        <v>597903.0539650288</v>
      </c>
      <c r="Q52" s="41">
        <v>146311.5059671058</v>
      </c>
      <c r="R52" s="41">
        <v>268879.9384115599</v>
      </c>
      <c r="S52" s="41">
        <v>435226.20267474477</v>
      </c>
      <c r="T52" s="41">
        <v>296508.5716989847</v>
      </c>
      <c r="U52" s="41">
        <v>145063.1373126462</v>
      </c>
      <c r="V52" s="41">
        <v>139816.0387387849</v>
      </c>
      <c r="W52" s="41">
        <v>-138332.2743283773</v>
      </c>
      <c r="X52" s="41">
        <f>SUM(C52:M52,P52:W52)</f>
        <v>8556627.366076373</v>
      </c>
      <c r="Y52" s="41">
        <v>613672.9871352855</v>
      </c>
      <c r="Z52" s="44">
        <f t="shared" si="26"/>
        <v>9170300.353211658</v>
      </c>
    </row>
    <row r="53" spans="1:26" ht="12">
      <c r="A53" s="162"/>
      <c r="B53" s="84" t="s">
        <v>23</v>
      </c>
      <c r="C53" s="41">
        <v>2377114.334990477</v>
      </c>
      <c r="D53" s="41">
        <v>294748.85043970204</v>
      </c>
      <c r="E53" s="41">
        <v>643721.0725884605</v>
      </c>
      <c r="F53" s="97">
        <v>71600.49635729524</v>
      </c>
      <c r="G53" s="97">
        <v>66649.06584848757</v>
      </c>
      <c r="H53" s="41">
        <v>675966.4569055638</v>
      </c>
      <c r="I53" s="41">
        <v>906822.1065995111</v>
      </c>
      <c r="J53" s="41">
        <v>134806.30826477628</v>
      </c>
      <c r="K53" s="41">
        <v>488755.87417698704</v>
      </c>
      <c r="L53" s="45">
        <v>336220.70329084445</v>
      </c>
      <c r="M53" s="41">
        <v>354273.7158518995</v>
      </c>
      <c r="N53" s="162"/>
      <c r="O53" s="72">
        <v>2</v>
      </c>
      <c r="P53" s="41">
        <v>581512.9848871271</v>
      </c>
      <c r="Q53" s="41">
        <v>185896.11246736074</v>
      </c>
      <c r="R53" s="41">
        <v>234700.44165580222</v>
      </c>
      <c r="S53" s="41">
        <v>437408.5606484094</v>
      </c>
      <c r="T53" s="41">
        <v>296508.5716989847</v>
      </c>
      <c r="U53" s="41">
        <v>149079.62774363323</v>
      </c>
      <c r="V53" s="41">
        <v>141317.3869821545</v>
      </c>
      <c r="W53" s="41">
        <v>-140375.47086451857</v>
      </c>
      <c r="X53" s="41">
        <f>SUM(C53:M53,P53:W53)</f>
        <v>8236727.200532958</v>
      </c>
      <c r="Y53" s="41">
        <v>598140.0543125761</v>
      </c>
      <c r="Z53" s="44">
        <f t="shared" si="26"/>
        <v>8834867.254845534</v>
      </c>
    </row>
    <row r="54" spans="1:26" ht="12">
      <c r="A54" s="162"/>
      <c r="B54" s="84" t="s">
        <v>24</v>
      </c>
      <c r="C54" s="41">
        <v>1939945.325684708</v>
      </c>
      <c r="D54" s="41">
        <v>312617.63809282077</v>
      </c>
      <c r="E54" s="41">
        <v>684003.8639381663</v>
      </c>
      <c r="F54" s="97">
        <v>75929.24081040749</v>
      </c>
      <c r="G54" s="97">
        <v>68984.71805781533</v>
      </c>
      <c r="H54" s="41">
        <v>835375.6164345376</v>
      </c>
      <c r="I54" s="41">
        <v>900338.4421677799</v>
      </c>
      <c r="J54" s="41">
        <v>156462.97308143796</v>
      </c>
      <c r="K54" s="41">
        <v>534529.6219380356</v>
      </c>
      <c r="L54" s="45">
        <v>378167.5188998059</v>
      </c>
      <c r="M54" s="41">
        <v>365472.2634672157</v>
      </c>
      <c r="N54" s="162"/>
      <c r="O54" s="72">
        <v>3</v>
      </c>
      <c r="P54" s="41">
        <v>647222.5357257996</v>
      </c>
      <c r="Q54" s="41">
        <v>172469.51770268</v>
      </c>
      <c r="R54" s="41">
        <v>315766.93396855623</v>
      </c>
      <c r="S54" s="41">
        <v>439622.51707118104</v>
      </c>
      <c r="T54" s="41">
        <v>317541.06237387116</v>
      </c>
      <c r="U54" s="41">
        <v>152666.13389299368</v>
      </c>
      <c r="V54" s="41">
        <v>147418.81243409505</v>
      </c>
      <c r="W54" s="41">
        <v>-143952.96047301014</v>
      </c>
      <c r="X54" s="41">
        <f>SUM(C54:M54,P54:W54)</f>
        <v>8300581.775268897</v>
      </c>
      <c r="Y54" s="41">
        <v>650258.6283146339</v>
      </c>
      <c r="Z54" s="44">
        <f t="shared" si="26"/>
        <v>8950840.40358353</v>
      </c>
    </row>
    <row r="55" spans="1:26" ht="12">
      <c r="A55" s="162"/>
      <c r="B55" s="84" t="s">
        <v>25</v>
      </c>
      <c r="C55" s="41">
        <v>2030140.338687133</v>
      </c>
      <c r="D55" s="41">
        <v>310881.08208530315</v>
      </c>
      <c r="E55" s="41">
        <v>687302.2990534343</v>
      </c>
      <c r="F55" s="97">
        <v>80379.9790082023</v>
      </c>
      <c r="G55" s="97">
        <v>67235.14093273146</v>
      </c>
      <c r="H55" s="41">
        <v>878686.5936201776</v>
      </c>
      <c r="I55" s="41">
        <v>931940.4753514265</v>
      </c>
      <c r="J55" s="41">
        <v>152072.30098919902</v>
      </c>
      <c r="K55" s="41">
        <v>503488.14653362765</v>
      </c>
      <c r="L55" s="45">
        <v>384888.83849923394</v>
      </c>
      <c r="M55" s="41">
        <v>374980.0890264652</v>
      </c>
      <c r="N55" s="162"/>
      <c r="O55" s="72">
        <v>4</v>
      </c>
      <c r="P55" s="41">
        <v>608820.896479347</v>
      </c>
      <c r="Q55" s="41">
        <v>113176.3394186408</v>
      </c>
      <c r="R55" s="41">
        <v>285024.37147491996</v>
      </c>
      <c r="S55" s="41">
        <v>441868.28033152875</v>
      </c>
      <c r="T55" s="41">
        <v>317541.06237387116</v>
      </c>
      <c r="U55" s="41">
        <v>155822.65576072762</v>
      </c>
      <c r="V55" s="41">
        <v>147963.28097279154</v>
      </c>
      <c r="W55" s="41">
        <v>-145522.21460332413</v>
      </c>
      <c r="X55" s="41">
        <f>SUM(C55:M55,P55:W55)</f>
        <v>8326689.955995436</v>
      </c>
      <c r="Y55" s="41">
        <v>653761.1375956029</v>
      </c>
      <c r="Z55" s="44">
        <f t="shared" si="26"/>
        <v>8980451.093591038</v>
      </c>
    </row>
    <row r="56" spans="1:26" ht="12">
      <c r="A56" s="61"/>
      <c r="B56" s="73"/>
      <c r="C56" s="41"/>
      <c r="D56" s="41"/>
      <c r="E56" s="41"/>
      <c r="F56" s="97"/>
      <c r="G56" s="97"/>
      <c r="H56" s="41"/>
      <c r="I56" s="41"/>
      <c r="J56" s="41"/>
      <c r="K56" s="41"/>
      <c r="L56" s="45"/>
      <c r="M56" s="41"/>
      <c r="N56" s="63"/>
      <c r="O56" s="72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4"/>
    </row>
    <row r="57" spans="1:28" s="23" customFormat="1" ht="12">
      <c r="A57" s="161">
        <v>2013</v>
      </c>
      <c r="B57" s="84" t="s">
        <v>22</v>
      </c>
      <c r="C57" s="41">
        <v>2647896.895188753</v>
      </c>
      <c r="D57" s="41">
        <v>280572.67272154015</v>
      </c>
      <c r="E57" s="41">
        <v>673407.3230605479</v>
      </c>
      <c r="F57" s="97">
        <v>76454.2879890442</v>
      </c>
      <c r="G57" s="97">
        <v>65226.963947720986</v>
      </c>
      <c r="H57" s="41">
        <v>795293.5158622463</v>
      </c>
      <c r="I57" s="41">
        <v>954118.7905983799</v>
      </c>
      <c r="J57" s="41">
        <v>145185.94527091022</v>
      </c>
      <c r="K57" s="41">
        <v>602357.090121482</v>
      </c>
      <c r="L57" s="45">
        <v>348978.57589660166</v>
      </c>
      <c r="M57" s="41">
        <v>371193.31673575594</v>
      </c>
      <c r="N57" s="162" t="s">
        <v>32</v>
      </c>
      <c r="O57" s="72">
        <v>1</v>
      </c>
      <c r="P57" s="41">
        <v>657594.0184249653</v>
      </c>
      <c r="Q57" s="41">
        <v>181800.77795092744</v>
      </c>
      <c r="R57" s="41">
        <v>336202.59262817947</v>
      </c>
      <c r="S57" s="41">
        <v>444146.0615783002</v>
      </c>
      <c r="T57" s="41">
        <v>311709.4854222565</v>
      </c>
      <c r="U57" s="41">
        <v>158970.42574711697</v>
      </c>
      <c r="V57" s="41">
        <v>149238.50047408557</v>
      </c>
      <c r="W57" s="41">
        <v>-134059.27435096493</v>
      </c>
      <c r="X57" s="41">
        <f>SUM(C57:M57,P57:W57)</f>
        <v>9066287.96526785</v>
      </c>
      <c r="Y57" s="41">
        <v>676366.4739303628</v>
      </c>
      <c r="Z57" s="44">
        <f t="shared" si="26"/>
        <v>9742654.439198213</v>
      </c>
      <c r="AB57" s="88"/>
    </row>
    <row r="58" spans="1:28" s="23" customFormat="1" ht="12">
      <c r="A58" s="161"/>
      <c r="B58" s="84" t="s">
        <v>23</v>
      </c>
      <c r="C58" s="41">
        <v>2444487.8527799686</v>
      </c>
      <c r="D58" s="41">
        <v>304814.80099795124</v>
      </c>
      <c r="E58" s="41">
        <v>682252.526995786</v>
      </c>
      <c r="F58" s="97">
        <v>81750.53193946858</v>
      </c>
      <c r="G58" s="97">
        <v>67241.18037220176</v>
      </c>
      <c r="H58" s="41">
        <v>764107.526812728</v>
      </c>
      <c r="I58" s="41">
        <v>945686.9712098723</v>
      </c>
      <c r="J58" s="41">
        <v>139656.45954590786</v>
      </c>
      <c r="K58" s="41">
        <v>474233.1827849502</v>
      </c>
      <c r="L58" s="45">
        <v>396329.5756259307</v>
      </c>
      <c r="M58" s="41">
        <v>368414.6626041949</v>
      </c>
      <c r="N58" s="162"/>
      <c r="O58" s="72">
        <v>2</v>
      </c>
      <c r="P58" s="41">
        <v>625943.2582569856</v>
      </c>
      <c r="Q58" s="41">
        <v>170966.64500897937</v>
      </c>
      <c r="R58" s="41">
        <v>289814.0718078876</v>
      </c>
      <c r="S58" s="41">
        <v>446456.0747408869</v>
      </c>
      <c r="T58" s="41">
        <v>311709.4854222565</v>
      </c>
      <c r="U58" s="41">
        <v>162292.7915716077</v>
      </c>
      <c r="V58" s="41">
        <v>149742.55488807624</v>
      </c>
      <c r="W58" s="41">
        <v>-137170.10794371695</v>
      </c>
      <c r="X58" s="41">
        <f>SUM(C58:M58,P58:W58)</f>
        <v>8688730.045421924</v>
      </c>
      <c r="Y58" s="41">
        <v>665347.4911823242</v>
      </c>
      <c r="Z58" s="44">
        <f t="shared" si="26"/>
        <v>9354077.536604248</v>
      </c>
      <c r="AB58" s="88"/>
    </row>
    <row r="59" spans="1:28" s="23" customFormat="1" ht="12">
      <c r="A59" s="161"/>
      <c r="B59" s="84" t="s">
        <v>24</v>
      </c>
      <c r="C59" s="41">
        <v>1976279.9754845407</v>
      </c>
      <c r="D59" s="41">
        <v>323060.3579425151</v>
      </c>
      <c r="E59" s="41">
        <v>754907.9150113785</v>
      </c>
      <c r="F59" s="97">
        <v>83764.90552475544</v>
      </c>
      <c r="G59" s="97">
        <v>64245.93049230069</v>
      </c>
      <c r="H59" s="41">
        <v>971591.9152703041</v>
      </c>
      <c r="I59" s="41">
        <v>960387.6810210984</v>
      </c>
      <c r="J59" s="41">
        <v>155894.4564468613</v>
      </c>
      <c r="K59" s="41">
        <v>637938.274244016</v>
      </c>
      <c r="L59" s="45">
        <v>409927.39766648103</v>
      </c>
      <c r="M59" s="41">
        <v>390142.84858082735</v>
      </c>
      <c r="N59" s="162"/>
      <c r="O59" s="72">
        <v>3</v>
      </c>
      <c r="P59" s="41">
        <v>671525.4955822575</v>
      </c>
      <c r="Q59" s="41">
        <v>154330.30613811902</v>
      </c>
      <c r="R59" s="41">
        <v>329158.9022150766</v>
      </c>
      <c r="S59" s="41">
        <v>448798.5365496455</v>
      </c>
      <c r="T59" s="41">
        <v>328626.9919249304</v>
      </c>
      <c r="U59" s="41">
        <v>165626.48681127798</v>
      </c>
      <c r="V59" s="41">
        <v>154307.50907881</v>
      </c>
      <c r="W59" s="41">
        <v>-146843.304345663</v>
      </c>
      <c r="X59" s="41">
        <f>SUM(C59:M59,P59:W59)</f>
        <v>8833672.581639532</v>
      </c>
      <c r="Y59" s="41">
        <v>766338.4893869637</v>
      </c>
      <c r="Z59" s="44">
        <f t="shared" si="26"/>
        <v>9600011.071026497</v>
      </c>
      <c r="AB59" s="88"/>
    </row>
    <row r="60" spans="1:28" s="23" customFormat="1" ht="12">
      <c r="A60" s="161"/>
      <c r="B60" s="84" t="s">
        <v>25</v>
      </c>
      <c r="C60" s="41">
        <v>2118065.83417905</v>
      </c>
      <c r="D60" s="41">
        <v>356397.00141926593</v>
      </c>
      <c r="E60" s="41">
        <v>720832.0966189774</v>
      </c>
      <c r="F60" s="97">
        <v>90110.32807908444</v>
      </c>
      <c r="G60" s="97">
        <v>77792.73337146742</v>
      </c>
      <c r="H60" s="41">
        <v>1053484.540510078</v>
      </c>
      <c r="I60" s="41">
        <v>979658.0787734191</v>
      </c>
      <c r="J60" s="41">
        <v>154987.48464827272</v>
      </c>
      <c r="K60" s="41">
        <v>599692.8817117551</v>
      </c>
      <c r="L60" s="45">
        <v>476026.9956455572</v>
      </c>
      <c r="M60" s="41">
        <v>404480.6540875584</v>
      </c>
      <c r="N60" s="162"/>
      <c r="O60" s="72">
        <v>4</v>
      </c>
      <c r="P60" s="41">
        <v>670217.7037433699</v>
      </c>
      <c r="Q60" s="41">
        <v>144260.6848773372</v>
      </c>
      <c r="R60" s="41">
        <v>284319.3574083769</v>
      </c>
      <c r="S60" s="41">
        <v>451173.666556573</v>
      </c>
      <c r="T60" s="41">
        <v>328626.9919249304</v>
      </c>
      <c r="U60" s="41">
        <v>168971.51146612776</v>
      </c>
      <c r="V60" s="41">
        <v>155763.20667904514</v>
      </c>
      <c r="W60" s="41">
        <v>-150506.8836931001</v>
      </c>
      <c r="X60" s="41">
        <f>SUM(C60:M60,P60:W60)</f>
        <v>9084354.868007142</v>
      </c>
      <c r="Y60" s="41">
        <v>765447.7879425384</v>
      </c>
      <c r="Z60" s="44">
        <f t="shared" si="26"/>
        <v>9849802.65594968</v>
      </c>
      <c r="AB60" s="87"/>
    </row>
    <row r="61" spans="1:28" s="23" customFormat="1" ht="12">
      <c r="A61" s="64"/>
      <c r="B61" s="74"/>
      <c r="C61" s="43"/>
      <c r="D61" s="43"/>
      <c r="E61" s="43"/>
      <c r="F61" s="98"/>
      <c r="G61" s="98"/>
      <c r="H61" s="43"/>
      <c r="I61" s="43"/>
      <c r="J61" s="43"/>
      <c r="K61" s="43"/>
      <c r="L61" s="47"/>
      <c r="M61" s="43"/>
      <c r="N61" s="64"/>
      <c r="O61" s="74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8"/>
      <c r="AB61" s="87"/>
    </row>
    <row r="62" spans="1:28" s="23" customFormat="1" ht="12">
      <c r="A62" s="161">
        <v>2014</v>
      </c>
      <c r="B62" s="84">
        <v>1</v>
      </c>
      <c r="C62" s="41">
        <v>2745906.959970313</v>
      </c>
      <c r="D62" s="41">
        <v>335938.75209002156</v>
      </c>
      <c r="E62" s="41">
        <v>728554.7945053829</v>
      </c>
      <c r="F62" s="97">
        <v>89809.53451200735</v>
      </c>
      <c r="G62" s="97">
        <v>65701.94378021228</v>
      </c>
      <c r="H62" s="41">
        <v>965377.6383452022</v>
      </c>
      <c r="I62" s="41">
        <v>1055335.2698840285</v>
      </c>
      <c r="J62" s="41">
        <v>150154.28563238538</v>
      </c>
      <c r="K62" s="41">
        <v>690954.7659035107</v>
      </c>
      <c r="L62" s="45">
        <v>408492.9765368854</v>
      </c>
      <c r="M62" s="41">
        <v>412718.8620669586</v>
      </c>
      <c r="N62" s="161" t="s">
        <v>33</v>
      </c>
      <c r="O62" s="72">
        <v>1</v>
      </c>
      <c r="P62" s="41">
        <v>643671.0057833891</v>
      </c>
      <c r="Q62" s="41">
        <v>181263.54649389576</v>
      </c>
      <c r="R62" s="41">
        <v>378990.444585948</v>
      </c>
      <c r="S62" s="41">
        <v>453581.68715623935</v>
      </c>
      <c r="T62" s="41">
        <v>328498.2564639901</v>
      </c>
      <c r="U62" s="41">
        <v>172359.4847290546</v>
      </c>
      <c r="V62" s="41">
        <v>158273.33847127596</v>
      </c>
      <c r="W62" s="41">
        <v>-146661.76038587082</v>
      </c>
      <c r="X62" s="41">
        <f>SUM(C62:M62,P62:W62)</f>
        <v>9818921.78652483</v>
      </c>
      <c r="Y62" s="41">
        <v>731260.3926953222</v>
      </c>
      <c r="Z62" s="44">
        <f t="shared" si="26"/>
        <v>10550182.179220153</v>
      </c>
      <c r="AB62" s="87"/>
    </row>
    <row r="63" spans="1:28" s="23" customFormat="1" ht="12">
      <c r="A63" s="161"/>
      <c r="B63" s="84">
        <v>2</v>
      </c>
      <c r="C63" s="41">
        <v>2553582.39573274</v>
      </c>
      <c r="D63" s="41">
        <v>324257.5128645509</v>
      </c>
      <c r="E63" s="41">
        <v>750821.4115379057</v>
      </c>
      <c r="F63" s="97">
        <v>80639.69692844346</v>
      </c>
      <c r="G63" s="97">
        <v>70652.47983448353</v>
      </c>
      <c r="H63" s="41">
        <v>1050397.9278581338</v>
      </c>
      <c r="I63" s="41">
        <v>1062405.344052041</v>
      </c>
      <c r="J63" s="41">
        <v>143877.71623640673</v>
      </c>
      <c r="K63" s="41">
        <v>519984.7889082433</v>
      </c>
      <c r="L63" s="45">
        <v>469334.15859828494</v>
      </c>
      <c r="M63" s="41">
        <v>420570.2613985045</v>
      </c>
      <c r="N63" s="161"/>
      <c r="O63" s="72">
        <v>2</v>
      </c>
      <c r="P63" s="41">
        <v>656733.9911198842</v>
      </c>
      <c r="Q63" s="41">
        <v>183334.16212525082</v>
      </c>
      <c r="R63" s="41">
        <v>328325.9255509366</v>
      </c>
      <c r="S63" s="41">
        <v>456022.8236069796</v>
      </c>
      <c r="T63" s="41">
        <v>328498.2564639901</v>
      </c>
      <c r="U63" s="41">
        <v>175741.84056849455</v>
      </c>
      <c r="V63" s="41">
        <v>158746.24841781767</v>
      </c>
      <c r="W63" s="41">
        <v>-153090.85314832782</v>
      </c>
      <c r="X63" s="41">
        <f>SUM(C63:M63,P63:W63)</f>
        <v>9580836.08865476</v>
      </c>
      <c r="Y63" s="41">
        <v>726799.1277219048</v>
      </c>
      <c r="Z63" s="44">
        <f t="shared" si="26"/>
        <v>10307635.216376666</v>
      </c>
      <c r="AB63" s="87"/>
    </row>
    <row r="64" spans="1:26" s="23" customFormat="1" ht="12">
      <c r="A64" s="161"/>
      <c r="B64" s="84">
        <v>3</v>
      </c>
      <c r="C64" s="41">
        <v>2060821.967375544</v>
      </c>
      <c r="D64" s="41">
        <v>339766.63574249577</v>
      </c>
      <c r="E64" s="41">
        <v>802505.3402168197</v>
      </c>
      <c r="F64" s="97">
        <v>94790.31681647096</v>
      </c>
      <c r="G64" s="97">
        <v>72397.29490265774</v>
      </c>
      <c r="H64" s="41">
        <v>964936.5295104578</v>
      </c>
      <c r="I64" s="41">
        <v>1081514.052276935</v>
      </c>
      <c r="J64" s="41">
        <v>156255.6843304567</v>
      </c>
      <c r="K64" s="41">
        <v>722428.8429685058</v>
      </c>
      <c r="L64" s="45">
        <v>462662.44471191656</v>
      </c>
      <c r="M64" s="41">
        <v>429588.770093282</v>
      </c>
      <c r="N64" s="161"/>
      <c r="O64" s="72">
        <v>3</v>
      </c>
      <c r="P64" s="41">
        <v>740752.2523324152</v>
      </c>
      <c r="Q64" s="41">
        <v>137966.8475555981</v>
      </c>
      <c r="R64" s="41">
        <v>272903.5052814004</v>
      </c>
      <c r="S64" s="41">
        <v>458497.3040523471</v>
      </c>
      <c r="T64" s="41">
        <v>342255.03258026193</v>
      </c>
      <c r="U64" s="41">
        <v>179018.62851458226</v>
      </c>
      <c r="V64" s="41">
        <v>162082.5813778273</v>
      </c>
      <c r="W64" s="41">
        <v>-160018.47240655558</v>
      </c>
      <c r="X64" s="41">
        <f>SUM(C64:M64,P64:W64)</f>
        <v>9321125.55823342</v>
      </c>
      <c r="Y64" s="41">
        <v>833188.4509883638</v>
      </c>
      <c r="Z64" s="44">
        <f>X64+Y64</f>
        <v>10154314.009221783</v>
      </c>
    </row>
    <row r="65" spans="1:26" s="23" customFormat="1" ht="12">
      <c r="A65" s="161"/>
      <c r="B65" s="90">
        <v>4</v>
      </c>
      <c r="C65" s="41">
        <v>2137157.365613478</v>
      </c>
      <c r="D65" s="41">
        <v>383386.2612213256</v>
      </c>
      <c r="E65" s="41">
        <v>742441.1087514372</v>
      </c>
      <c r="F65" s="97">
        <v>97869.97174529098</v>
      </c>
      <c r="G65" s="97">
        <v>76003.37748463744</v>
      </c>
      <c r="H65" s="41">
        <v>1108215.3442988887</v>
      </c>
      <c r="I65" s="41">
        <v>1024581.9508689952</v>
      </c>
      <c r="J65" s="41">
        <v>158823.35392298762</v>
      </c>
      <c r="K65" s="41">
        <v>670130.9369192357</v>
      </c>
      <c r="L65" s="45">
        <v>421626.19961867697</v>
      </c>
      <c r="M65" s="41">
        <v>436822.07215818344</v>
      </c>
      <c r="N65" s="161"/>
      <c r="O65" s="93">
        <v>4</v>
      </c>
      <c r="P65" s="41">
        <v>687025.2963839823</v>
      </c>
      <c r="Q65" s="41">
        <v>152365.35954614388</v>
      </c>
      <c r="R65" s="41">
        <v>333398.0447737409</v>
      </c>
      <c r="S65" s="41">
        <v>461005.3595428313</v>
      </c>
      <c r="T65" s="41">
        <v>342255.03258026193</v>
      </c>
      <c r="U65" s="41">
        <v>182189.8485673176</v>
      </c>
      <c r="V65" s="41">
        <v>165032.4375581426</v>
      </c>
      <c r="W65" s="41">
        <v>-163786.58639916132</v>
      </c>
      <c r="X65" s="41">
        <f>SUM(C65:M65,P65:W65)</f>
        <v>9416542.735156395</v>
      </c>
      <c r="Y65" s="41">
        <v>802690.7990237827</v>
      </c>
      <c r="Z65" s="44">
        <f>X65+Y65</f>
        <v>10219233.534180177</v>
      </c>
    </row>
    <row r="66" spans="1:26" s="23" customFormat="1" ht="12">
      <c r="A66" s="120"/>
      <c r="B66" s="90"/>
      <c r="C66" s="91"/>
      <c r="D66" s="91"/>
      <c r="E66" s="91"/>
      <c r="F66" s="99"/>
      <c r="G66" s="99"/>
      <c r="H66" s="91"/>
      <c r="I66" s="91"/>
      <c r="J66" s="91"/>
      <c r="K66" s="91"/>
      <c r="L66" s="92"/>
      <c r="M66" s="91"/>
      <c r="N66" s="120"/>
      <c r="O66" s="93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4"/>
    </row>
    <row r="67" spans="1:26" s="23" customFormat="1" ht="12">
      <c r="A67" s="161">
        <v>2015</v>
      </c>
      <c r="B67" s="145">
        <v>1</v>
      </c>
      <c r="C67" s="41">
        <v>2781302.2891163356</v>
      </c>
      <c r="D67" s="41">
        <v>337813.35354156396</v>
      </c>
      <c r="E67" s="41">
        <v>800465.2500542328</v>
      </c>
      <c r="F67" s="97">
        <v>99312.95299345786</v>
      </c>
      <c r="G67" s="97">
        <v>70693.82737224849</v>
      </c>
      <c r="H67" s="41">
        <v>1189013.0316962474</v>
      </c>
      <c r="I67" s="41">
        <v>1132723.3677927083</v>
      </c>
      <c r="J67" s="41">
        <v>148718.09076523507</v>
      </c>
      <c r="K67" s="41">
        <v>791047.7513654513</v>
      </c>
      <c r="L67" s="45">
        <v>460590.5843764954</v>
      </c>
      <c r="M67" s="45">
        <v>460205.13802236714</v>
      </c>
      <c r="N67" s="161">
        <v>2015</v>
      </c>
      <c r="O67" s="143">
        <v>1</v>
      </c>
      <c r="P67" s="41">
        <v>637877.7023369281</v>
      </c>
      <c r="Q67" s="41">
        <v>187325.68842265353</v>
      </c>
      <c r="R67" s="41">
        <v>400208.19566307194</v>
      </c>
      <c r="S67" s="41">
        <v>463547.2240578392</v>
      </c>
      <c r="T67" s="41">
        <v>352785.1681234376</v>
      </c>
      <c r="U67" s="41">
        <v>182415.05767462903</v>
      </c>
      <c r="V67" s="41">
        <v>166351.36656671207</v>
      </c>
      <c r="W67" s="41">
        <v>-165701.22151043208</v>
      </c>
      <c r="X67" s="41">
        <f>SUM(C67:M67,P67:W67)</f>
        <v>10496694.818431182</v>
      </c>
      <c r="Y67" s="41">
        <v>745562.3186658899</v>
      </c>
      <c r="Z67" s="44">
        <f>X67+Y67</f>
        <v>11242257.137097072</v>
      </c>
    </row>
    <row r="68" spans="1:26" s="23" customFormat="1" ht="12">
      <c r="A68" s="161"/>
      <c r="B68" s="145">
        <v>2</v>
      </c>
      <c r="C68" s="41">
        <v>2569573.8683472406</v>
      </c>
      <c r="D68" s="41">
        <v>360547.7735001164</v>
      </c>
      <c r="E68" s="41">
        <v>789493.8742739758</v>
      </c>
      <c r="F68" s="97">
        <v>95842.15866486989</v>
      </c>
      <c r="G68" s="97">
        <v>67884.74840549976</v>
      </c>
      <c r="H68" s="41">
        <v>1189228.922042151</v>
      </c>
      <c r="I68" s="41">
        <v>1163847.7526736674</v>
      </c>
      <c r="J68" s="41">
        <v>145279.8692806839</v>
      </c>
      <c r="K68" s="41">
        <v>568898.9005501453</v>
      </c>
      <c r="L68" s="45">
        <v>524710.4647039373</v>
      </c>
      <c r="M68" s="45">
        <v>462850.4432077698</v>
      </c>
      <c r="N68" s="161"/>
      <c r="O68" s="143">
        <v>2</v>
      </c>
      <c r="P68" s="41">
        <v>658023.5342137149</v>
      </c>
      <c r="Q68" s="41">
        <v>205136.5395792452</v>
      </c>
      <c r="R68" s="41">
        <v>355510.2038761913</v>
      </c>
      <c r="S68" s="41">
        <v>466123.1345279467</v>
      </c>
      <c r="T68" s="41">
        <v>352785.1681234376</v>
      </c>
      <c r="U68" s="41">
        <v>184381.84400984738</v>
      </c>
      <c r="V68" s="41">
        <v>167855.47220288275</v>
      </c>
      <c r="W68" s="41">
        <v>-159361.27547746943</v>
      </c>
      <c r="X68" s="41">
        <f aca="true" t="shared" si="27" ref="X68:X74">SUM(C68:M68,P68:W68)</f>
        <v>10168613.396705851</v>
      </c>
      <c r="Y68" s="41">
        <v>805991.7572947479</v>
      </c>
      <c r="Z68" s="44">
        <f>X68+Y68</f>
        <v>10974605.154000599</v>
      </c>
    </row>
    <row r="69" spans="1:26" s="23" customFormat="1" ht="12">
      <c r="A69" s="161"/>
      <c r="B69" s="145">
        <v>3</v>
      </c>
      <c r="C69" s="41">
        <v>2122520.42383777</v>
      </c>
      <c r="D69" s="41">
        <v>367050.5708049507</v>
      </c>
      <c r="E69" s="41">
        <v>819295.4817743544</v>
      </c>
      <c r="F69" s="97">
        <v>93703.92429542287</v>
      </c>
      <c r="G69" s="97">
        <v>72450.9261634344</v>
      </c>
      <c r="H69" s="41">
        <v>1134980.1608137032</v>
      </c>
      <c r="I69" s="41">
        <v>1141594.4514075776</v>
      </c>
      <c r="J69" s="41">
        <v>165962.79321112373</v>
      </c>
      <c r="K69" s="41">
        <v>770907.8634671104</v>
      </c>
      <c r="L69" s="45">
        <v>524697.2201568405</v>
      </c>
      <c r="M69" s="45">
        <v>485141.91644452297</v>
      </c>
      <c r="N69" s="161"/>
      <c r="O69" s="143">
        <v>3</v>
      </c>
      <c r="P69" s="41">
        <v>772040.0991239093</v>
      </c>
      <c r="Q69" s="41">
        <v>143569.40442804628</v>
      </c>
      <c r="R69" s="41">
        <v>284905.1994724161</v>
      </c>
      <c r="S69" s="41">
        <v>468733.33085741836</v>
      </c>
      <c r="T69" s="41">
        <v>360210.8318765623</v>
      </c>
      <c r="U69" s="41">
        <v>186640.55379164626</v>
      </c>
      <c r="V69" s="41">
        <v>173556.02451595315</v>
      </c>
      <c r="W69" s="41">
        <v>-171839.8026717765</v>
      </c>
      <c r="X69" s="41">
        <f t="shared" si="27"/>
        <v>9916121.373770988</v>
      </c>
      <c r="Y69" s="41">
        <v>930480.1067307096</v>
      </c>
      <c r="Z69" s="44">
        <f>X69+Y69</f>
        <v>10846601.480501696</v>
      </c>
    </row>
    <row r="70" spans="1:26" s="23" customFormat="1" ht="12">
      <c r="A70" s="161"/>
      <c r="B70" s="145">
        <v>4</v>
      </c>
      <c r="C70" s="41">
        <v>2246568.864646875</v>
      </c>
      <c r="D70" s="41">
        <v>443511.6095514834</v>
      </c>
      <c r="E70" s="41">
        <v>812822.1023573545</v>
      </c>
      <c r="F70" s="97">
        <v>95412.37308924839</v>
      </c>
      <c r="G70" s="97">
        <v>73973.4980588174</v>
      </c>
      <c r="H70" s="41">
        <v>1260659.425995397</v>
      </c>
      <c r="I70" s="41">
        <v>1114256.4281260464</v>
      </c>
      <c r="J70" s="41">
        <v>163005.706775165</v>
      </c>
      <c r="K70" s="41">
        <v>679523.4846172931</v>
      </c>
      <c r="L70" s="44">
        <v>464820.81211090117</v>
      </c>
      <c r="M70" s="45">
        <v>492099.1875222841</v>
      </c>
      <c r="N70" s="161"/>
      <c r="O70" s="55">
        <v>4</v>
      </c>
      <c r="P70" s="41">
        <v>786190.7412567413</v>
      </c>
      <c r="Q70" s="41">
        <v>163523.94515166426</v>
      </c>
      <c r="R70" s="41">
        <v>334937.9058807743</v>
      </c>
      <c r="S70" s="41">
        <v>471378.05594699975</v>
      </c>
      <c r="T70" s="41">
        <v>360210.8318765623</v>
      </c>
      <c r="U70" s="41">
        <v>189191.18702002583</v>
      </c>
      <c r="V70" s="41">
        <v>175061.47663738433</v>
      </c>
      <c r="W70" s="41">
        <v>-199618.32805046157</v>
      </c>
      <c r="X70" s="41">
        <f t="shared" si="27"/>
        <v>10127529.308570556</v>
      </c>
      <c r="Y70" s="41">
        <v>909816.1633922411</v>
      </c>
      <c r="Z70" s="44">
        <f>X70+Y70</f>
        <v>11037345.471962798</v>
      </c>
    </row>
    <row r="71" spans="1:26" ht="12">
      <c r="A71" s="120"/>
      <c r="B71" s="146"/>
      <c r="C71" s="101"/>
      <c r="D71" s="101"/>
      <c r="E71" s="101"/>
      <c r="F71" s="102"/>
      <c r="G71" s="102"/>
      <c r="H71" s="101"/>
      <c r="I71" s="101"/>
      <c r="J71" s="101"/>
      <c r="K71" s="101"/>
      <c r="L71" s="103"/>
      <c r="M71" s="103"/>
      <c r="N71" s="120"/>
      <c r="O71" s="144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4"/>
    </row>
    <row r="72" spans="1:26" ht="12">
      <c r="A72" s="161">
        <v>2016</v>
      </c>
      <c r="B72" s="145">
        <v>1</v>
      </c>
      <c r="C72" s="41">
        <v>2856310.490896708</v>
      </c>
      <c r="D72" s="41">
        <v>359736.4740434721</v>
      </c>
      <c r="E72" s="41">
        <v>859565.7291703192</v>
      </c>
      <c r="F72" s="97">
        <v>103657.59457295787</v>
      </c>
      <c r="G72" s="97">
        <v>68955.80451569226</v>
      </c>
      <c r="H72" s="41">
        <v>1294764.646689545</v>
      </c>
      <c r="I72" s="41">
        <v>1197918.7784627024</v>
      </c>
      <c r="J72" s="41">
        <v>146807.61115565794</v>
      </c>
      <c r="K72" s="41">
        <v>853293.7865680183</v>
      </c>
      <c r="L72" s="41">
        <v>521917.1748387187</v>
      </c>
      <c r="M72" s="45">
        <v>522516.1289906394</v>
      </c>
      <c r="N72" s="161">
        <v>2016</v>
      </c>
      <c r="O72" s="55">
        <v>1</v>
      </c>
      <c r="P72" s="41">
        <v>790506.0271132393</v>
      </c>
      <c r="Q72" s="41">
        <v>198652.3003673742</v>
      </c>
      <c r="R72" s="41">
        <v>389688.4231963631</v>
      </c>
      <c r="S72" s="41">
        <v>475575.8699807838</v>
      </c>
      <c r="T72" s="41">
        <v>383209.4375778717</v>
      </c>
      <c r="U72" s="41">
        <v>192135.06631173013</v>
      </c>
      <c r="V72" s="41">
        <v>176906.67057992276</v>
      </c>
      <c r="W72" s="41">
        <v>-196847.1919839872</v>
      </c>
      <c r="X72" s="41">
        <f t="shared" si="27"/>
        <v>11195270.82304773</v>
      </c>
      <c r="Y72" s="41">
        <v>818501.5185610771</v>
      </c>
      <c r="Z72" s="44">
        <f>X72+Y72</f>
        <v>12013772.341608806</v>
      </c>
    </row>
    <row r="73" spans="1:26" ht="12">
      <c r="A73" s="161"/>
      <c r="B73" s="145">
        <v>2</v>
      </c>
      <c r="C73" s="41">
        <v>2636832.988773891</v>
      </c>
      <c r="D73" s="41">
        <v>408869.79296591796</v>
      </c>
      <c r="E73" s="41">
        <v>861239.6165475105</v>
      </c>
      <c r="F73" s="97">
        <v>100627.93258003116</v>
      </c>
      <c r="G73" s="97">
        <v>70826.7555532314</v>
      </c>
      <c r="H73" s="41">
        <v>1321279.6140688122</v>
      </c>
      <c r="I73" s="41">
        <v>1223973.4145142478</v>
      </c>
      <c r="J73" s="41">
        <v>148951.70587776956</v>
      </c>
      <c r="K73" s="41">
        <v>742856.9562962654</v>
      </c>
      <c r="L73" s="41">
        <v>585637.2545870424</v>
      </c>
      <c r="M73" s="45">
        <v>520434.48877611046</v>
      </c>
      <c r="N73" s="161"/>
      <c r="O73" s="55">
        <v>2</v>
      </c>
      <c r="P73" s="41">
        <v>781611.0705555398</v>
      </c>
      <c r="Q73" s="41">
        <v>217184.55482243496</v>
      </c>
      <c r="R73" s="41">
        <v>366897.1958749707</v>
      </c>
      <c r="S73" s="41">
        <v>476772.0791305605</v>
      </c>
      <c r="T73" s="41">
        <v>383209.4375778717</v>
      </c>
      <c r="U73" s="41">
        <v>194951.18806861152</v>
      </c>
      <c r="V73" s="41">
        <v>178598.66653044763</v>
      </c>
      <c r="W73" s="41">
        <v>-204009.01177042123</v>
      </c>
      <c r="X73" s="41">
        <f t="shared" si="27"/>
        <v>11016745.701330844</v>
      </c>
      <c r="Y73" s="41">
        <v>896548.4971470647</v>
      </c>
      <c r="Z73" s="44">
        <f>X73+Y73</f>
        <v>11913294.198477909</v>
      </c>
    </row>
    <row r="74" spans="1:26" ht="12">
      <c r="A74" s="161"/>
      <c r="B74" s="145">
        <v>3</v>
      </c>
      <c r="C74" s="41">
        <v>2162887.1349802767</v>
      </c>
      <c r="D74" s="41">
        <v>405080.13394000405</v>
      </c>
      <c r="E74" s="41">
        <v>856101.8153145658</v>
      </c>
      <c r="F74" s="97">
        <v>102596.85680466196</v>
      </c>
      <c r="G74" s="97">
        <v>82988.15025837769</v>
      </c>
      <c r="H74" s="41">
        <v>1368911.0412351885</v>
      </c>
      <c r="I74" s="41">
        <v>1208742.5337980506</v>
      </c>
      <c r="J74" s="41">
        <v>175020.0879859854</v>
      </c>
      <c r="K74" s="41">
        <v>849465.0592137486</v>
      </c>
      <c r="L74" s="41">
        <v>597027.3399857839</v>
      </c>
      <c r="M74" s="45">
        <v>521205.6373687941</v>
      </c>
      <c r="N74" s="161"/>
      <c r="O74" s="55">
        <v>3</v>
      </c>
      <c r="P74" s="41">
        <v>753392.411252636</v>
      </c>
      <c r="Q74" s="41">
        <v>149873.3145960793</v>
      </c>
      <c r="R74" s="41">
        <v>308410.72443606844</v>
      </c>
      <c r="S74" s="41">
        <v>479521.878217425</v>
      </c>
      <c r="T74" s="41">
        <v>387328.45663184125</v>
      </c>
      <c r="U74" s="41">
        <v>196805.18972769435</v>
      </c>
      <c r="V74" s="41">
        <v>185503.11907419923</v>
      </c>
      <c r="W74" s="41">
        <v>-205948.46602416562</v>
      </c>
      <c r="X74" s="41">
        <f t="shared" si="27"/>
        <v>10584912.418797215</v>
      </c>
      <c r="Y74" s="41">
        <v>1009218.0825673357</v>
      </c>
      <c r="Z74" s="44">
        <f>X74+Y74</f>
        <v>11594130.501364551</v>
      </c>
    </row>
    <row r="75" spans="1:26" ht="12">
      <c r="A75" s="161"/>
      <c r="B75" s="145">
        <v>4</v>
      </c>
      <c r="C75" s="41">
        <v>2268150.9864748325</v>
      </c>
      <c r="D75" s="41">
        <v>509033.00152228726</v>
      </c>
      <c r="E75" s="41">
        <v>895740.3340023481</v>
      </c>
      <c r="F75" s="97">
        <v>110021.91835711052</v>
      </c>
      <c r="G75" s="97">
        <v>74380.29767718326</v>
      </c>
      <c r="H75" s="41">
        <v>1411494.989897801</v>
      </c>
      <c r="I75" s="41">
        <v>1224877.8552337117</v>
      </c>
      <c r="J75" s="41">
        <v>175417.30981392087</v>
      </c>
      <c r="K75" s="41">
        <v>695132.2014089748</v>
      </c>
      <c r="L75" s="41">
        <v>526529.3730626923</v>
      </c>
      <c r="M75" s="45">
        <v>539834.4481900376</v>
      </c>
      <c r="N75" s="161"/>
      <c r="O75" s="55">
        <v>4</v>
      </c>
      <c r="P75" s="41">
        <v>720298.33773676</v>
      </c>
      <c r="Q75" s="41">
        <v>178086.61421026711</v>
      </c>
      <c r="R75" s="41">
        <v>339968.898826056</v>
      </c>
      <c r="S75" s="41">
        <v>482307.2080976963</v>
      </c>
      <c r="T75" s="41">
        <v>387328.45663184125</v>
      </c>
      <c r="U75" s="41">
        <v>197697.07128897874</v>
      </c>
      <c r="V75" s="41">
        <v>188516.8009208029</v>
      </c>
      <c r="W75" s="41">
        <v>-203257.935446883</v>
      </c>
      <c r="X75" s="41">
        <f>SUM(C75:M75,P75:W75)</f>
        <v>10721558.167906417</v>
      </c>
      <c r="Y75" s="41">
        <v>932146.5748026313</v>
      </c>
      <c r="Z75" s="44">
        <f>X75+Y75</f>
        <v>11653704.742709048</v>
      </c>
    </row>
    <row r="76" spans="1:26" ht="12">
      <c r="A76" s="61"/>
      <c r="B76" s="55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5"/>
      <c r="N76" s="63"/>
      <c r="O76" s="55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4"/>
    </row>
    <row r="77" spans="1:26" ht="12">
      <c r="A77" s="161">
        <v>2017</v>
      </c>
      <c r="B77" s="55">
        <v>1</v>
      </c>
      <c r="C77" s="41">
        <v>2929357.9669199395</v>
      </c>
      <c r="D77" s="41">
        <v>486728.03549288126</v>
      </c>
      <c r="E77" s="41">
        <v>926332.9272658778</v>
      </c>
      <c r="F77" s="41">
        <v>108220.96545478592</v>
      </c>
      <c r="G77" s="41">
        <v>70353.83338415227</v>
      </c>
      <c r="H77" s="41">
        <v>1403971.4723904193</v>
      </c>
      <c r="I77" s="41">
        <v>1278937.1080857653</v>
      </c>
      <c r="J77" s="41">
        <v>151217.34535276433</v>
      </c>
      <c r="K77" s="41">
        <v>887856.3157560723</v>
      </c>
      <c r="L77" s="41">
        <v>593820.617769961</v>
      </c>
      <c r="M77" s="45">
        <v>564586.3779749468</v>
      </c>
      <c r="N77" s="161">
        <v>2017</v>
      </c>
      <c r="O77" s="55">
        <v>1</v>
      </c>
      <c r="P77" s="41">
        <v>754486.9426033846</v>
      </c>
      <c r="Q77" s="41">
        <v>202380.32944371118</v>
      </c>
      <c r="R77" s="41">
        <v>393978.09905710147</v>
      </c>
      <c r="S77" s="41">
        <v>485128.32700609637</v>
      </c>
      <c r="T77" s="41">
        <v>403146.8988058561</v>
      </c>
      <c r="U77" s="41">
        <v>204348.47102646373</v>
      </c>
      <c r="V77" s="41">
        <v>188189.76746967432</v>
      </c>
      <c r="W77" s="41">
        <v>-193223.90235485663</v>
      </c>
      <c r="X77" s="41">
        <v>11839817.898904998</v>
      </c>
      <c r="Y77" s="41">
        <v>855620.5018503579</v>
      </c>
      <c r="Z77" s="44">
        <v>12695438.400755355</v>
      </c>
    </row>
    <row r="78" spans="1:26" ht="12" customHeight="1">
      <c r="A78" s="161"/>
      <c r="B78" s="55">
        <v>2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5"/>
      <c r="N78" s="161"/>
      <c r="O78" s="55">
        <v>2</v>
      </c>
      <c r="P78" s="41"/>
      <c r="Q78" s="41"/>
      <c r="R78" s="41"/>
      <c r="S78" s="41"/>
      <c r="T78" s="41"/>
      <c r="U78" s="41"/>
      <c r="V78" s="41"/>
      <c r="W78" s="41"/>
      <c r="X78" s="41"/>
      <c r="Y78" s="142"/>
      <c r="Z78" s="44"/>
    </row>
    <row r="79" spans="1:26" ht="12" customHeight="1">
      <c r="A79" s="161"/>
      <c r="B79" s="55">
        <v>3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5"/>
      <c r="N79" s="161"/>
      <c r="O79" s="55">
        <v>3</v>
      </c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4"/>
    </row>
    <row r="80" spans="1:26" ht="12" customHeight="1">
      <c r="A80" s="161"/>
      <c r="B80" s="55">
        <v>4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5"/>
      <c r="N80" s="161"/>
      <c r="O80" s="55">
        <v>4</v>
      </c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4"/>
    </row>
    <row r="81" spans="1:26" ht="12">
      <c r="A81" s="17"/>
      <c r="B81" s="11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1"/>
      <c r="O81" s="11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15"/>
    </row>
    <row r="82" spans="1:26" ht="12">
      <c r="A82" s="17"/>
      <c r="B82" s="1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1"/>
      <c r="O82" s="11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2">
      <c r="A83" s="17"/>
      <c r="B83" s="11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1"/>
      <c r="O83" s="11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2">
      <c r="A84" s="17"/>
      <c r="B84" s="11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1"/>
      <c r="O84" s="11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2">
      <c r="A85" s="17"/>
      <c r="B85" s="11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1"/>
      <c r="O85" s="11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2">
      <c r="A86" s="17"/>
      <c r="B86" s="11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1"/>
      <c r="O86" s="11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2">
      <c r="A87" s="17"/>
      <c r="B87" s="11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1"/>
      <c r="O87" s="11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2">
      <c r="A88" s="17"/>
      <c r="B88" s="11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1"/>
      <c r="O88" s="11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2">
      <c r="A89" s="17"/>
      <c r="B89" s="11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1"/>
      <c r="O89" s="11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2">
      <c r="A90" s="17"/>
      <c r="B90" s="11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1"/>
      <c r="O90" s="11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2">
      <c r="A91" s="17"/>
      <c r="B91" s="11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1"/>
      <c r="O91" s="11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2">
      <c r="A92" s="17"/>
      <c r="B92" s="11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1"/>
      <c r="O92" s="11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2">
      <c r="A93" s="17"/>
      <c r="B93" s="11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1"/>
      <c r="O93" s="11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2">
      <c r="A94" s="17"/>
      <c r="B94" s="11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1"/>
      <c r="O94" s="11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2">
      <c r="A95" s="17"/>
      <c r="B95" s="11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1"/>
      <c r="O95" s="11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2">
      <c r="A96" s="17"/>
      <c r="B96" s="11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1"/>
      <c r="O96" s="11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2">
      <c r="A97" s="17"/>
      <c r="B97" s="11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1"/>
      <c r="O97" s="11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2">
      <c r="A98" s="17"/>
      <c r="B98" s="11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1"/>
      <c r="O98" s="11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2">
      <c r="A99" s="17"/>
      <c r="B99" s="11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1"/>
      <c r="O99" s="11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2">
      <c r="A100" s="17"/>
      <c r="B100" s="11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1"/>
      <c r="O100" s="11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2">
      <c r="A101" s="17"/>
      <c r="B101" s="11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1"/>
      <c r="O101" s="11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2">
      <c r="A102" s="17"/>
      <c r="B102" s="11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1"/>
      <c r="O102" s="11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2">
      <c r="A103" s="17"/>
      <c r="B103" s="11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1"/>
      <c r="O103" s="11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2">
      <c r="A104" s="17"/>
      <c r="B104" s="11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1"/>
      <c r="O104" s="11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2">
      <c r="A105" s="17"/>
      <c r="B105" s="11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1"/>
      <c r="O105" s="11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2">
      <c r="A106" s="17"/>
      <c r="B106" s="11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1"/>
      <c r="O106" s="11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2">
      <c r="A107" s="17"/>
      <c r="B107" s="11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1"/>
      <c r="O107" s="11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2">
      <c r="A108" s="17"/>
      <c r="B108" s="11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1"/>
      <c r="O108" s="11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2">
      <c r="A109" s="17"/>
      <c r="B109" s="11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1"/>
      <c r="O109" s="11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2">
      <c r="A110" s="17"/>
      <c r="B110" s="11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1"/>
      <c r="O110" s="11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2">
      <c r="A111" s="17"/>
      <c r="B111" s="11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1"/>
      <c r="O111" s="11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2">
      <c r="A112" s="17"/>
      <c r="B112" s="11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1"/>
      <c r="O112" s="11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2">
      <c r="A113" s="17"/>
      <c r="B113" s="11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1"/>
      <c r="O113" s="11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2">
      <c r="A114" s="17"/>
      <c r="B114" s="11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1"/>
      <c r="O114" s="11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2">
      <c r="A115" s="17"/>
      <c r="B115" s="11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1"/>
      <c r="O115" s="11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2">
      <c r="A116" s="17"/>
      <c r="B116" s="11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1"/>
      <c r="O116" s="11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2">
      <c r="A117" s="17"/>
      <c r="B117" s="11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1"/>
      <c r="O117" s="11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2">
      <c r="A118" s="17"/>
      <c r="B118" s="11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1"/>
      <c r="O118" s="11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2">
      <c r="A119" s="17"/>
      <c r="B119" s="11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1"/>
      <c r="O119" s="11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2">
      <c r="A120" s="17"/>
      <c r="B120" s="11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1"/>
      <c r="O120" s="11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2">
      <c r="A121" s="17"/>
      <c r="B121" s="11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1"/>
      <c r="O121" s="11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2">
      <c r="A122" s="17"/>
      <c r="B122" s="11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1"/>
      <c r="O122" s="11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2">
      <c r="A123" s="17"/>
      <c r="B123" s="11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1"/>
      <c r="O123" s="11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2">
      <c r="A124" s="17"/>
      <c r="B124" s="11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1"/>
      <c r="O124" s="11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2">
      <c r="A125" s="17"/>
      <c r="B125" s="11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1"/>
      <c r="O125" s="11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2">
      <c r="A126" s="17"/>
      <c r="B126" s="11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1"/>
      <c r="O126" s="11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2">
      <c r="A127" s="17"/>
      <c r="B127" s="11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1"/>
      <c r="O127" s="11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2">
      <c r="A128" s="17"/>
      <c r="B128" s="11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1"/>
      <c r="O128" s="11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2">
      <c r="A129" s="17"/>
      <c r="B129" s="11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1"/>
      <c r="O129" s="11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2">
      <c r="A130" s="17"/>
      <c r="B130" s="11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1"/>
      <c r="O130" s="11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2">
      <c r="A131" s="17"/>
      <c r="B131" s="11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1"/>
      <c r="O131" s="11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2">
      <c r="A132" s="17"/>
      <c r="B132" s="11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1"/>
      <c r="O132" s="11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2">
      <c r="A133" s="17"/>
      <c r="B133" s="11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1"/>
      <c r="O133" s="11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2">
      <c r="A134" s="17"/>
      <c r="B134" s="11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1"/>
      <c r="O134" s="11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2">
      <c r="A135" s="17"/>
      <c r="B135" s="11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1"/>
      <c r="O135" s="11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2">
      <c r="A136" s="17"/>
      <c r="B136" s="11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1"/>
      <c r="O136" s="11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2">
      <c r="A137" s="17"/>
      <c r="B137" s="11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1"/>
      <c r="O137" s="11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2">
      <c r="A138" s="17"/>
      <c r="B138" s="11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1"/>
      <c r="O138" s="11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2">
      <c r="A139" s="17"/>
      <c r="B139" s="11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1"/>
      <c r="O139" s="11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2">
      <c r="A140" s="17"/>
      <c r="B140" s="11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1"/>
      <c r="O140" s="11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2">
      <c r="A141" s="17"/>
      <c r="B141" s="11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1"/>
      <c r="O141" s="11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2">
      <c r="A142" s="17"/>
      <c r="B142" s="11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1"/>
      <c r="O142" s="11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2">
      <c r="A143" s="17"/>
      <c r="B143" s="11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1"/>
      <c r="O143" s="11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2">
      <c r="A144" s="17"/>
      <c r="B144" s="11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1"/>
      <c r="O144" s="11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2">
      <c r="A145" s="17"/>
      <c r="B145" s="11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1"/>
      <c r="O145" s="11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2">
      <c r="A146" s="17"/>
      <c r="B146" s="11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1"/>
      <c r="O146" s="11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2">
      <c r="A147" s="17"/>
      <c r="B147" s="11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1"/>
      <c r="O147" s="11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2">
      <c r="A148" s="17"/>
      <c r="B148" s="11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1"/>
      <c r="O148" s="11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2">
      <c r="A149" s="17"/>
      <c r="B149" s="11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1"/>
      <c r="O149" s="11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2">
      <c r="A150" s="17"/>
      <c r="B150" s="11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1"/>
      <c r="O150" s="11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2">
      <c r="A151" s="17"/>
      <c r="B151" s="11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1"/>
      <c r="O151" s="11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2">
      <c r="A152" s="17"/>
      <c r="B152" s="11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1"/>
      <c r="O152" s="11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2">
      <c r="A153" s="17"/>
      <c r="B153" s="11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1"/>
      <c r="O153" s="11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2">
      <c r="A154" s="17"/>
      <c r="B154" s="11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1"/>
      <c r="O154" s="11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2">
      <c r="A155" s="17"/>
      <c r="B155" s="11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1"/>
      <c r="O155" s="11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2">
      <c r="A156" s="17"/>
      <c r="B156" s="11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1"/>
      <c r="O156" s="11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2">
      <c r="A157" s="17"/>
      <c r="B157" s="11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1"/>
      <c r="O157" s="11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2">
      <c r="A158" s="17"/>
      <c r="B158" s="11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1"/>
      <c r="O158" s="11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2">
      <c r="A159" s="17"/>
      <c r="B159" s="11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1"/>
      <c r="O159" s="11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2">
      <c r="A160" s="17"/>
      <c r="B160" s="11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1"/>
      <c r="O160" s="11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2">
      <c r="A161" s="17"/>
      <c r="B161" s="11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1"/>
      <c r="O161" s="11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2">
      <c r="A162" s="17"/>
      <c r="B162" s="11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1"/>
      <c r="O162" s="11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2">
      <c r="A163" s="17"/>
      <c r="B163" s="11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1"/>
      <c r="O163" s="11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2">
      <c r="A164" s="17"/>
      <c r="B164" s="11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1"/>
      <c r="O164" s="11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2">
      <c r="A165" s="17"/>
      <c r="B165" s="11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1"/>
      <c r="O165" s="11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2">
      <c r="A166" s="17"/>
      <c r="B166" s="11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1"/>
      <c r="O166" s="11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2">
      <c r="A167" s="17"/>
      <c r="B167" s="11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1"/>
      <c r="O167" s="11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2">
      <c r="A168" s="17"/>
      <c r="B168" s="11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1"/>
      <c r="O168" s="11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2">
      <c r="A169" s="17"/>
      <c r="B169" s="11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1"/>
      <c r="O169" s="11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2">
      <c r="A170" s="17"/>
      <c r="B170" s="11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1"/>
      <c r="O170" s="11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2">
      <c r="A171" s="17"/>
      <c r="B171" s="11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1"/>
      <c r="O171" s="11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2">
      <c r="A172" s="17"/>
      <c r="B172" s="11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1"/>
      <c r="O172" s="11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2">
      <c r="A173" s="17"/>
      <c r="B173" s="11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1"/>
      <c r="O173" s="11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2">
      <c r="A174" s="17"/>
      <c r="B174" s="11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1"/>
      <c r="O174" s="11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2">
      <c r="A175" s="17"/>
      <c r="B175" s="11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1"/>
      <c r="O175" s="11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2">
      <c r="A176" s="17"/>
      <c r="B176" s="11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1"/>
      <c r="O176" s="11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2">
      <c r="A177" s="17"/>
      <c r="B177" s="11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1"/>
      <c r="O177" s="11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2">
      <c r="A178" s="17"/>
      <c r="B178" s="11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1"/>
      <c r="O178" s="11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2">
      <c r="A179" s="17"/>
      <c r="B179" s="11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1"/>
      <c r="O179" s="11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2">
      <c r="A180" s="17"/>
      <c r="B180" s="11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1"/>
      <c r="O180" s="11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2">
      <c r="A181" s="17"/>
      <c r="B181" s="11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1"/>
      <c r="O181" s="11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2">
      <c r="A182" s="17"/>
      <c r="B182" s="11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1"/>
      <c r="O182" s="11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2">
      <c r="A183" s="17"/>
      <c r="B183" s="11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1"/>
      <c r="O183" s="11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2">
      <c r="A184" s="17"/>
      <c r="B184" s="11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1"/>
      <c r="O184" s="11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2">
      <c r="A185" s="17"/>
      <c r="B185" s="11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1"/>
      <c r="O185" s="11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2">
      <c r="A186" s="17"/>
      <c r="B186" s="11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1"/>
      <c r="O186" s="11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2">
      <c r="A187" s="17"/>
      <c r="B187" s="11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1"/>
      <c r="O187" s="11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2">
      <c r="A188" s="17"/>
      <c r="B188" s="11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1"/>
      <c r="O188" s="11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2">
      <c r="A189" s="17"/>
      <c r="B189" s="11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1"/>
      <c r="O189" s="11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2">
      <c r="A190" s="17"/>
      <c r="B190" s="11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1"/>
      <c r="O190" s="11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2">
      <c r="A191" s="17"/>
      <c r="B191" s="11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1"/>
      <c r="O191" s="11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2">
      <c r="A192" s="17"/>
      <c r="B192" s="11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1"/>
      <c r="O192" s="11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2">
      <c r="A193" s="17"/>
      <c r="B193" s="11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1"/>
      <c r="O193" s="11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2">
      <c r="A194" s="17"/>
      <c r="B194" s="11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1"/>
      <c r="O194" s="11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2">
      <c r="A195" s="17"/>
      <c r="B195" s="11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1"/>
      <c r="O195" s="11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2">
      <c r="A196" s="17"/>
      <c r="B196" s="11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1"/>
      <c r="O196" s="11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2">
      <c r="A197" s="17"/>
      <c r="B197" s="11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1"/>
      <c r="O197" s="11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2">
      <c r="A198" s="17"/>
      <c r="B198" s="11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1"/>
      <c r="O198" s="11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</sheetData>
  <sheetProtection/>
  <mergeCells count="26">
    <mergeCell ref="N22:N25"/>
    <mergeCell ref="N17:N20"/>
    <mergeCell ref="A17:A20"/>
    <mergeCell ref="A22:A25"/>
    <mergeCell ref="A27:A30"/>
    <mergeCell ref="A57:A60"/>
    <mergeCell ref="A47:A50"/>
    <mergeCell ref="N27:N30"/>
    <mergeCell ref="A52:A55"/>
    <mergeCell ref="N57:N60"/>
    <mergeCell ref="N52:N55"/>
    <mergeCell ref="A32:A35"/>
    <mergeCell ref="N32:N35"/>
    <mergeCell ref="A37:A40"/>
    <mergeCell ref="N37:N40"/>
    <mergeCell ref="N47:N50"/>
    <mergeCell ref="N42:N45"/>
    <mergeCell ref="A42:A45"/>
    <mergeCell ref="N77:N80"/>
    <mergeCell ref="A77:A80"/>
    <mergeCell ref="A62:A65"/>
    <mergeCell ref="A67:A70"/>
    <mergeCell ref="N62:N65"/>
    <mergeCell ref="N67:N70"/>
    <mergeCell ref="A72:A75"/>
    <mergeCell ref="N72:N75"/>
  </mergeCells>
  <printOptions/>
  <pageMargins left="0.7" right="0.7" top="0.75" bottom="0.75" header="0.3" footer="0.3"/>
  <pageSetup horizontalDpi="600" verticalDpi="600" orientation="portrait" paperSize="9" scale="67" r:id="rId1"/>
  <colBreaks count="1" manualBreakCount="1">
    <brk id="13" max="65535" man="1"/>
  </colBreaks>
  <ignoredErrors>
    <ignoredError sqref="X4:X15" formula="1"/>
    <ignoredError sqref="X17:X25 X47:X70 X73:X75" formulaRange="1"/>
    <ignoredError sqref="A4:A15 B27:B42 B43:B80 A37 A32 A17:A31 A33:A36 A38:A80 N4:N55 N57:N84 O27:O7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F188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0" sqref="G10"/>
    </sheetView>
  </sheetViews>
  <sheetFormatPr defaultColWidth="9.140625" defaultRowHeight="15"/>
  <cols>
    <col min="1" max="1" width="9.140625" style="20" customWidth="1"/>
    <col min="2" max="2" width="5.8515625" style="21" customWidth="1"/>
    <col min="3" max="3" width="10.00390625" style="19" customWidth="1"/>
    <col min="4" max="11" width="9.140625" style="19" customWidth="1"/>
    <col min="12" max="13" width="9.8515625" style="19" customWidth="1"/>
    <col min="14" max="14" width="9.140625" style="22" customWidth="1"/>
    <col min="15" max="15" width="5.57421875" style="21" customWidth="1"/>
    <col min="16" max="22" width="9.140625" style="19" customWidth="1"/>
    <col min="23" max="23" width="10.28125" style="19" customWidth="1"/>
    <col min="24" max="24" width="10.57421875" style="19" customWidth="1"/>
    <col min="25" max="25" width="9.140625" style="19" customWidth="1"/>
    <col min="26" max="26" width="10.28125" style="19" customWidth="1"/>
    <col min="27" max="27" width="11.7109375" style="11" customWidth="1"/>
    <col min="28" max="28" width="10.8515625" style="11" customWidth="1"/>
    <col min="29" max="29" width="13.421875" style="11" customWidth="1"/>
    <col min="30" max="30" width="9.140625" style="11" customWidth="1"/>
    <col min="31" max="31" width="11.00390625" style="11" customWidth="1"/>
    <col min="32" max="33" width="9.8515625" style="11" bestFit="1" customWidth="1"/>
    <col min="34" max="16384" width="9.140625" style="11" customWidth="1"/>
  </cols>
  <sheetData>
    <row r="1" spans="1:26" s="2" customFormat="1" ht="15">
      <c r="A1" s="1" t="s">
        <v>13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5" t="s">
        <v>13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" customFormat="1" ht="12.75" thickBot="1">
      <c r="A2" s="6" t="s">
        <v>41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 t="s">
        <v>40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7" customFormat="1" ht="72.75" thickBot="1">
      <c r="A3" s="66" t="s">
        <v>6</v>
      </c>
      <c r="B3" s="52" t="s">
        <v>14</v>
      </c>
      <c r="C3" s="35" t="s">
        <v>8</v>
      </c>
      <c r="D3" s="35" t="s">
        <v>9</v>
      </c>
      <c r="E3" s="35" t="s">
        <v>15</v>
      </c>
      <c r="F3" s="35" t="s">
        <v>16</v>
      </c>
      <c r="G3" s="35" t="s">
        <v>43</v>
      </c>
      <c r="H3" s="35" t="s">
        <v>17</v>
      </c>
      <c r="I3" s="35" t="s">
        <v>45</v>
      </c>
      <c r="J3" s="35" t="s">
        <v>35</v>
      </c>
      <c r="K3" s="35" t="s">
        <v>36</v>
      </c>
      <c r="L3" s="49" t="s">
        <v>37</v>
      </c>
      <c r="M3" s="35" t="s">
        <v>38</v>
      </c>
      <c r="N3" s="57" t="s">
        <v>6</v>
      </c>
      <c r="O3" s="52" t="s">
        <v>14</v>
      </c>
      <c r="P3" s="35" t="s">
        <v>18</v>
      </c>
      <c r="Q3" s="122" t="s">
        <v>27</v>
      </c>
      <c r="R3" s="122" t="s">
        <v>28</v>
      </c>
      <c r="S3" s="35" t="s">
        <v>26</v>
      </c>
      <c r="T3" s="35" t="s">
        <v>10</v>
      </c>
      <c r="U3" s="35" t="s">
        <v>11</v>
      </c>
      <c r="V3" s="35" t="s">
        <v>12</v>
      </c>
      <c r="W3" s="35" t="s">
        <v>29</v>
      </c>
      <c r="X3" s="35" t="s">
        <v>19</v>
      </c>
      <c r="Y3" s="35" t="s">
        <v>7</v>
      </c>
      <c r="Z3" s="36" t="s">
        <v>20</v>
      </c>
    </row>
    <row r="4" spans="1:26" s="7" customFormat="1" ht="14.25" customHeight="1">
      <c r="A4" s="67" t="s">
        <v>31</v>
      </c>
      <c r="B4" s="65"/>
      <c r="C4" s="37">
        <f>100*('Table KP Tshs'!C5/'Table KP Tshs'!C4-1)</f>
        <v>2.3502382505385278</v>
      </c>
      <c r="D4" s="37">
        <f>100*('Table KP Tshs'!D5/'Table KP Tshs'!D4-1)</f>
        <v>-13.669242787739433</v>
      </c>
      <c r="E4" s="37">
        <f>100*('Table KP Tshs'!E5/'Table KP Tshs'!E4-1)</f>
        <v>8.434956160819883</v>
      </c>
      <c r="F4" s="37">
        <f>100*('Table KP Tshs'!F5/'Table KP Tshs'!F4-1)</f>
        <v>-8.716364990264458</v>
      </c>
      <c r="G4" s="37">
        <f>100*('Table KP Tshs'!G5/'Table KP Tshs'!G4-1)</f>
        <v>2.1671146749102865</v>
      </c>
      <c r="H4" s="37">
        <f>100*('Table KP Tshs'!H5/'Table KP Tshs'!H4-1)</f>
        <v>19.19244115681069</v>
      </c>
      <c r="I4" s="37">
        <f>100*('Table KP Tshs'!I5/'Table KP Tshs'!I4-1)</f>
        <v>9.446097464243653</v>
      </c>
      <c r="J4" s="37">
        <f>100*('Table KP Tshs'!J5/'Table KP Tshs'!J4-1)</f>
        <v>3.449452331830427</v>
      </c>
      <c r="K4" s="37">
        <f>100*('Table KP Tshs'!K5/'Table KP Tshs'!K4-1)</f>
        <v>9.104468539614285</v>
      </c>
      <c r="L4" s="50">
        <f>100*('Table KP Tshs'!L5/'Table KP Tshs'!L4-1)</f>
        <v>4.531050183021446</v>
      </c>
      <c r="M4" s="50">
        <f>100*('Table KP Tshs'!M5/'Table KP Tshs'!M4-1)</f>
        <v>19.110776893672245</v>
      </c>
      <c r="N4" s="58" t="s">
        <v>31</v>
      </c>
      <c r="O4" s="53"/>
      <c r="P4" s="37">
        <f>100*('Table KP Tshs'!P5/'Table KP Tshs'!P4-1)</f>
        <v>-0.3236928041574938</v>
      </c>
      <c r="Q4" s="37">
        <f>100*('Table KP Tshs'!Q5/'Table KP Tshs'!Q4-1)</f>
        <v>11.34530818348869</v>
      </c>
      <c r="R4" s="37">
        <f>100*('Table KP Tshs'!R5/'Table KP Tshs'!R4-1)</f>
        <v>2.3896286638549924</v>
      </c>
      <c r="S4" s="37">
        <f>100*('Table KP Tshs'!S5/'Table KP Tshs'!S4-1)</f>
        <v>1.524570576826445</v>
      </c>
      <c r="T4" s="37">
        <f>100*('Table KP Tshs'!T5/'Table KP Tshs'!T4-1)</f>
        <v>7.706873821651206</v>
      </c>
      <c r="U4" s="37">
        <f>100*('Table KP Tshs'!U5/'Table KP Tshs'!U4-1)</f>
        <v>9.90722122835086</v>
      </c>
      <c r="V4" s="37">
        <f>100*('Table KP Tshs'!V5/'Table KP Tshs'!V4-1)</f>
        <v>4.907143824054039</v>
      </c>
      <c r="W4" s="37">
        <f>100*('Table KP Tshs'!W5/'Table KP Tshs'!W4-1)</f>
        <v>23.40309498975166</v>
      </c>
      <c r="X4" s="37">
        <f>100*('Table KP Tshs'!X5/'Table KP Tshs'!X4-1)</f>
        <v>4.634173936882302</v>
      </c>
      <c r="Y4" s="37">
        <f>100*('Table KP Tshs'!Y5/'Table KP Tshs'!Y4-1)</f>
        <v>3.4735847060908265</v>
      </c>
      <c r="Z4" s="39">
        <f>100*('Table KP Tshs'!Z5/'Table KP Tshs'!Z4-1)</f>
        <v>4.568120077154836</v>
      </c>
    </row>
    <row r="5" spans="1:26" ht="12">
      <c r="A5" s="59" t="s">
        <v>0</v>
      </c>
      <c r="B5" s="55"/>
      <c r="C5" s="40">
        <f>100*('Table KP Tshs'!C6/'Table KP Tshs'!C5-1)</f>
        <v>2.363612027363571</v>
      </c>
      <c r="D5" s="40">
        <f>100*('Table KP Tshs'!D6/'Table KP Tshs'!D5-1)</f>
        <v>9.237896903286757</v>
      </c>
      <c r="E5" s="40">
        <f>100*('Table KP Tshs'!E6/'Table KP Tshs'!E5-1)</f>
        <v>11.506616020331496</v>
      </c>
      <c r="F5" s="40">
        <f>100*('Table KP Tshs'!F6/'Table KP Tshs'!F5-1)</f>
        <v>18.7202212113349</v>
      </c>
      <c r="G5" s="40">
        <f>100*('Table KP Tshs'!G6/'Table KP Tshs'!G5-1)</f>
        <v>-7.262068551355483</v>
      </c>
      <c r="H5" s="40">
        <f>100*('Table KP Tshs'!H6/'Table KP Tshs'!H5-1)</f>
        <v>13.141401400862085</v>
      </c>
      <c r="I5" s="40">
        <f>100*('Table KP Tshs'!I6/'Table KP Tshs'!I5-1)</f>
        <v>12.901250988105861</v>
      </c>
      <c r="J5" s="40">
        <f>100*('Table KP Tshs'!J6/'Table KP Tshs'!J5-1)</f>
        <v>4.50958494656013</v>
      </c>
      <c r="K5" s="40">
        <f>100*('Table KP Tshs'!K6/'Table KP Tshs'!K5-1)</f>
        <v>2.0305812509624044</v>
      </c>
      <c r="L5" s="51">
        <f>100*('Table KP Tshs'!L6/'Table KP Tshs'!L5-1)</f>
        <v>17.699097421933786</v>
      </c>
      <c r="M5" s="51">
        <f>100*('Table KP Tshs'!M6/'Table KP Tshs'!M5-1)</f>
        <v>21.73730748286209</v>
      </c>
      <c r="N5" s="59" t="s">
        <v>0</v>
      </c>
      <c r="O5" s="54"/>
      <c r="P5" s="40">
        <f>100*('Table KP Tshs'!P6/'Table KP Tshs'!P5-1)</f>
        <v>9.050374937497473</v>
      </c>
      <c r="Q5" s="40">
        <f>100*('Table KP Tshs'!Q6/'Table KP Tshs'!Q5-1)</f>
        <v>12.14651013833834</v>
      </c>
      <c r="R5" s="40">
        <f>100*('Table KP Tshs'!R6/'Table KP Tshs'!R5-1)</f>
        <v>2.064093208792417</v>
      </c>
      <c r="S5" s="40">
        <f>100*('Table KP Tshs'!S6/'Table KP Tshs'!S5-1)</f>
        <v>1.6107536728228622</v>
      </c>
      <c r="T5" s="40">
        <f>100*('Table KP Tshs'!T6/'Table KP Tshs'!T5-1)</f>
        <v>13.239383443326936</v>
      </c>
      <c r="U5" s="40">
        <f>100*('Table KP Tshs'!U6/'Table KP Tshs'!U5-1)</f>
        <v>7.047147598839376</v>
      </c>
      <c r="V5" s="40">
        <f>100*('Table KP Tshs'!V6/'Table KP Tshs'!V5-1)</f>
        <v>5.387807334418371</v>
      </c>
      <c r="W5" s="40">
        <f>100*('Table KP Tshs'!W6/'Table KP Tshs'!W5-1)</f>
        <v>11.662610015996599</v>
      </c>
      <c r="X5" s="40">
        <f>100*('Table KP Tshs'!X6/'Table KP Tshs'!X5-1)</f>
        <v>7.116763270676563</v>
      </c>
      <c r="Y5" s="40">
        <f>100*('Table KP Tshs'!Y6/'Table KP Tshs'!Y5-1)</f>
        <v>31.045343757755095</v>
      </c>
      <c r="Z5" s="42">
        <f>100*('Table KP Tshs'!Z6/'Table KP Tshs'!Z5-1)</f>
        <v>8.464381241477327</v>
      </c>
    </row>
    <row r="6" spans="1:26" ht="12">
      <c r="A6" s="59" t="s">
        <v>1</v>
      </c>
      <c r="B6" s="55"/>
      <c r="C6" s="40">
        <f>100*('Table KP Tshs'!C7/'Table KP Tshs'!C6-1)</f>
        <v>7.50104334467625</v>
      </c>
      <c r="D6" s="40">
        <f>100*('Table KP Tshs'!D7/'Table KP Tshs'!D6-1)</f>
        <v>-9.777853363260602</v>
      </c>
      <c r="E6" s="40">
        <f>100*('Table KP Tshs'!E7/'Table KP Tshs'!E6-1)</f>
        <v>11.382970369590527</v>
      </c>
      <c r="F6" s="40">
        <f>100*('Table KP Tshs'!F7/'Table KP Tshs'!F6-1)</f>
        <v>8.055292058975215</v>
      </c>
      <c r="G6" s="40">
        <f>100*('Table KP Tshs'!G7/'Table KP Tshs'!G6-1)</f>
        <v>2.328261693703859</v>
      </c>
      <c r="H6" s="40">
        <f>100*('Table KP Tshs'!H7/'Table KP Tshs'!H6-1)</f>
        <v>9.742025788620335</v>
      </c>
      <c r="I6" s="40">
        <f>100*('Table KP Tshs'!I7/'Table KP Tshs'!I6-1)</f>
        <v>6.494378480204355</v>
      </c>
      <c r="J6" s="40">
        <f>100*('Table KP Tshs'!J7/'Table KP Tshs'!J6-1)</f>
        <v>3.2987625121484676</v>
      </c>
      <c r="K6" s="40">
        <f>100*('Table KP Tshs'!K7/'Table KP Tshs'!K6-1)</f>
        <v>1.8048793234305194</v>
      </c>
      <c r="L6" s="51">
        <f>100*('Table KP Tshs'!L7/'Table KP Tshs'!L6-1)</f>
        <v>11.875198299798884</v>
      </c>
      <c r="M6" s="51">
        <f>100*('Table KP Tshs'!M7/'Table KP Tshs'!M6-1)</f>
        <v>18.772261573396285</v>
      </c>
      <c r="N6" s="59" t="s">
        <v>1</v>
      </c>
      <c r="O6" s="54"/>
      <c r="P6" s="40">
        <f>100*('Table KP Tshs'!P7/'Table KP Tshs'!P6-1)</f>
        <v>-6.264813129764946</v>
      </c>
      <c r="Q6" s="40">
        <f>100*('Table KP Tshs'!Q7/'Table KP Tshs'!Q6-1)</f>
        <v>30.56846510352049</v>
      </c>
      <c r="R6" s="40">
        <f>100*('Table KP Tshs'!R7/'Table KP Tshs'!R6-1)</f>
        <v>-1.8311910485463767</v>
      </c>
      <c r="S6" s="40">
        <f>100*('Table KP Tshs'!S7/'Table KP Tshs'!S6-1)</f>
        <v>1.6768585560352989</v>
      </c>
      <c r="T6" s="40">
        <f>100*('Table KP Tshs'!T7/'Table KP Tshs'!T6-1)</f>
        <v>9.5418733633559</v>
      </c>
      <c r="U6" s="40">
        <f>100*('Table KP Tshs'!U7/'Table KP Tshs'!U6-1)</f>
        <v>5.520973573790422</v>
      </c>
      <c r="V6" s="40">
        <f>100*('Table KP Tshs'!V7/'Table KP Tshs'!V6-1)</f>
        <v>5.2362343011782775</v>
      </c>
      <c r="W6" s="40">
        <f>100*('Table KP Tshs'!W7/'Table KP Tshs'!W6-1)</f>
        <v>6.8277743963964355</v>
      </c>
      <c r="X6" s="40">
        <f>100*('Table KP Tshs'!X7/'Table KP Tshs'!X6-1)</f>
        <v>5.619170934403006</v>
      </c>
      <c r="Y6" s="40">
        <f>100*('Table KP Tshs'!Y7/'Table KP Tshs'!Y6-1)</f>
        <v>4.846495088094249</v>
      </c>
      <c r="Z6" s="42">
        <f>100*('Table KP Tshs'!Z7/'Table KP Tshs'!Z6-1)</f>
        <v>5.5665956481623535</v>
      </c>
    </row>
    <row r="7" spans="1:32" ht="12">
      <c r="A7" s="59" t="s">
        <v>2</v>
      </c>
      <c r="B7" s="55"/>
      <c r="C7" s="40">
        <f>100*('Table KP Tshs'!C8/'Table KP Tshs'!C7-1)</f>
        <v>5.099939412553445</v>
      </c>
      <c r="D7" s="40">
        <f>100*('Table KP Tshs'!D8/'Table KP Tshs'!D7-1)</f>
        <v>18.68643433493491</v>
      </c>
      <c r="E7" s="40">
        <f>100*('Table KP Tshs'!E8/'Table KP Tshs'!E7-1)</f>
        <v>4.688164238738501</v>
      </c>
      <c r="F7" s="40">
        <f>100*('Table KP Tshs'!F8/'Table KP Tshs'!F7-1)</f>
        <v>4.272302253414728</v>
      </c>
      <c r="G7" s="40">
        <f>100*('Table KP Tshs'!G8/'Table KP Tshs'!G7-1)</f>
        <v>4.563125282483549</v>
      </c>
      <c r="H7" s="40">
        <f>100*('Table KP Tshs'!H8/'Table KP Tshs'!H7-1)</f>
        <v>-3.7735358424919263</v>
      </c>
      <c r="I7" s="40">
        <f>100*('Table KP Tshs'!I8/'Table KP Tshs'!I7-1)</f>
        <v>2.7083589948030173</v>
      </c>
      <c r="J7" s="40">
        <f>100*('Table KP Tshs'!J8/'Table KP Tshs'!J7-1)</f>
        <v>1.0232930774114912</v>
      </c>
      <c r="K7" s="40">
        <f>100*('Table KP Tshs'!K8/'Table KP Tshs'!K7-1)</f>
        <v>6.946705318153468</v>
      </c>
      <c r="L7" s="51">
        <f>100*('Table KP Tshs'!L8/'Table KP Tshs'!L7-1)</f>
        <v>26.639078594403955</v>
      </c>
      <c r="M7" s="51">
        <f>100*('Table KP Tshs'!M8/'Table KP Tshs'!M7-1)</f>
        <v>18.364462274850556</v>
      </c>
      <c r="N7" s="59" t="s">
        <v>2</v>
      </c>
      <c r="O7" s="54"/>
      <c r="P7" s="40">
        <f>100*('Table KP Tshs'!P8/'Table KP Tshs'!P7-1)</f>
        <v>-0.7398146142781781</v>
      </c>
      <c r="Q7" s="40">
        <f>100*('Table KP Tshs'!Q8/'Table KP Tshs'!Q7-1)</f>
        <v>15.77671943039265</v>
      </c>
      <c r="R7" s="40">
        <f>100*('Table KP Tshs'!R8/'Table KP Tshs'!R7-1)</f>
        <v>0.38442488200285396</v>
      </c>
      <c r="S7" s="40">
        <f>100*('Table KP Tshs'!S8/'Table KP Tshs'!S7-1)</f>
        <v>1.7586304822457377</v>
      </c>
      <c r="T7" s="40">
        <f>100*('Table KP Tshs'!T8/'Table KP Tshs'!T7-1)</f>
        <v>9.157657167628773</v>
      </c>
      <c r="U7" s="40">
        <f>100*('Table KP Tshs'!U8/'Table KP Tshs'!U7-1)</f>
        <v>7.441753034971721</v>
      </c>
      <c r="V7" s="40">
        <f>100*('Table KP Tshs'!V8/'Table KP Tshs'!V7-1)</f>
        <v>4.620819077202953</v>
      </c>
      <c r="W7" s="40">
        <f>100*('Table KP Tshs'!W8/'Table KP Tshs'!W7-1)</f>
        <v>19.95871550432289</v>
      </c>
      <c r="X7" s="40">
        <f>100*('Table KP Tshs'!X8/'Table KP Tshs'!X7-1)</f>
        <v>4.848119343247603</v>
      </c>
      <c r="Y7" s="40">
        <f>100*('Table KP Tshs'!Y8/'Table KP Tshs'!Y7-1)</f>
        <v>12.753339724200519</v>
      </c>
      <c r="Z7" s="42">
        <f>100*('Table KP Tshs'!Z8/'Table KP Tshs'!Z7-1)</f>
        <v>5.382346168458008</v>
      </c>
      <c r="AE7" s="116"/>
      <c r="AF7" s="117"/>
    </row>
    <row r="8" spans="1:32" ht="12">
      <c r="A8" s="59" t="s">
        <v>3</v>
      </c>
      <c r="B8" s="55"/>
      <c r="C8" s="40">
        <f>100*('Table KP Tshs'!C9/'Table KP Tshs'!C8-1)</f>
        <v>2.6952476185411856</v>
      </c>
      <c r="D8" s="40">
        <f>100*('Table KP Tshs'!D9/'Table KP Tshs'!D8-1)</f>
        <v>7.251268279809997</v>
      </c>
      <c r="E8" s="40">
        <f>100*('Table KP Tshs'!E9/'Table KP Tshs'!E8-1)</f>
        <v>8.949145501083478</v>
      </c>
      <c r="F8" s="40">
        <f>100*('Table KP Tshs'!F9/'Table KP Tshs'!F8-1)</f>
        <v>13.406434443735883</v>
      </c>
      <c r="G8" s="40">
        <f>100*('Table KP Tshs'!G9/'Table KP Tshs'!G8-1)</f>
        <v>2.165409610979596</v>
      </c>
      <c r="H8" s="40">
        <f>100*('Table KP Tshs'!H9/'Table KP Tshs'!H8-1)</f>
        <v>10.333100951266694</v>
      </c>
      <c r="I8" s="40">
        <f>100*('Table KP Tshs'!I9/'Table KP Tshs'!I8-1)</f>
        <v>9.965247148903966</v>
      </c>
      <c r="J8" s="40">
        <f>100*('Table KP Tshs'!J9/'Table KP Tshs'!J8-1)</f>
        <v>3.687489100053565</v>
      </c>
      <c r="K8" s="40">
        <f>100*('Table KP Tshs'!K9/'Table KP Tshs'!K8-1)</f>
        <v>10.723490969610028</v>
      </c>
      <c r="L8" s="51">
        <f>100*('Table KP Tshs'!L9/'Table KP Tshs'!L8-1)</f>
        <v>24.44449704564253</v>
      </c>
      <c r="M8" s="51">
        <f>100*('Table KP Tshs'!M9/'Table KP Tshs'!M8-1)</f>
        <v>12.629633043665113</v>
      </c>
      <c r="N8" s="59" t="s">
        <v>3</v>
      </c>
      <c r="O8" s="54"/>
      <c r="P8" s="40">
        <f>100*('Table KP Tshs'!P9/'Table KP Tshs'!P8-1)</f>
        <v>-4.997357571383986</v>
      </c>
      <c r="Q8" s="40">
        <f>100*('Table KP Tshs'!Q9/'Table KP Tshs'!Q8-1)</f>
        <v>29.906990328016892</v>
      </c>
      <c r="R8" s="40">
        <f>100*('Table KP Tshs'!R9/'Table KP Tshs'!R8-1)</f>
        <v>8.647692532616546</v>
      </c>
      <c r="S8" s="40">
        <f>100*('Table KP Tshs'!S9/'Table KP Tshs'!S8-1)</f>
        <v>1.8418046669670174</v>
      </c>
      <c r="T8" s="40">
        <f>100*('Table KP Tshs'!T9/'Table KP Tshs'!T8-1)</f>
        <v>6.3589836813849665</v>
      </c>
      <c r="U8" s="40">
        <f>100*('Table KP Tshs'!U9/'Table KP Tshs'!U8-1)</f>
        <v>3.3495759064969377</v>
      </c>
      <c r="V8" s="40">
        <f>100*('Table KP Tshs'!V9/'Table KP Tshs'!V8-1)</f>
        <v>5.609207481162182</v>
      </c>
      <c r="W8" s="40">
        <f>100*('Table KP Tshs'!W9/'Table KP Tshs'!W8-1)</f>
        <v>7.942435145849136</v>
      </c>
      <c r="X8" s="40">
        <f>100*('Table KP Tshs'!X9/'Table KP Tshs'!X8-1)</f>
        <v>6.560939094051754</v>
      </c>
      <c r="Y8" s="40">
        <f>100*('Table KP Tshs'!Y9/'Table KP Tshs'!Y8-1)</f>
        <v>3.766516597306646</v>
      </c>
      <c r="Z8" s="42">
        <f>100*('Table KP Tshs'!Z9/'Table KP Tshs'!Z8-1)</f>
        <v>6.3588860814886905</v>
      </c>
      <c r="AE8" s="116"/>
      <c r="AF8" s="117"/>
    </row>
    <row r="9" spans="1:32" ht="12">
      <c r="A9" s="59" t="s">
        <v>4</v>
      </c>
      <c r="B9" s="55"/>
      <c r="C9" s="40">
        <f>100*('Table KP Tshs'!C10/'Table KP Tshs'!C9-1)</f>
        <v>3.4730943700381545</v>
      </c>
      <c r="D9" s="40">
        <f>100*('Table KP Tshs'!D10/'Table KP Tshs'!D9-1)</f>
        <v>6.284468660759335</v>
      </c>
      <c r="E9" s="40">
        <f>100*('Table KP Tshs'!E10/'Table KP Tshs'!E9-1)</f>
        <v>6.938909806949267</v>
      </c>
      <c r="F9" s="40">
        <f>100*('Table KP Tshs'!F10/'Table KP Tshs'!F9-1)</f>
        <v>-4.321165293559659</v>
      </c>
      <c r="G9" s="40">
        <f>100*('Table KP Tshs'!G10/'Table KP Tshs'!G9-1)</f>
        <v>-1.2480878109254134</v>
      </c>
      <c r="H9" s="40">
        <f>100*('Table KP Tshs'!H10/'Table KP Tshs'!H9-1)</f>
        <v>22.89668334828918</v>
      </c>
      <c r="I9" s="40">
        <f>100*('Table KP Tshs'!I10/'Table KP Tshs'!I9-1)</f>
        <v>11.29813429737332</v>
      </c>
      <c r="J9" s="40">
        <f>100*('Table KP Tshs'!J10/'Table KP Tshs'!J9-1)</f>
        <v>4.147874740560598</v>
      </c>
      <c r="K9" s="40">
        <f>100*('Table KP Tshs'!K10/'Table KP Tshs'!K9-1)</f>
        <v>4.433527211861987</v>
      </c>
      <c r="L9" s="51">
        <f>100*('Table KP Tshs'!L10/'Table KP Tshs'!L9-1)</f>
        <v>8.579551164115639</v>
      </c>
      <c r="M9" s="51">
        <f>100*('Table KP Tshs'!M10/'Table KP Tshs'!M9-1)</f>
        <v>14.816019544368174</v>
      </c>
      <c r="N9" s="59" t="s">
        <v>4</v>
      </c>
      <c r="O9" s="54"/>
      <c r="P9" s="40">
        <f>100*('Table KP Tshs'!P10/'Table KP Tshs'!P9-1)</f>
        <v>15.85268694762525</v>
      </c>
      <c r="Q9" s="40">
        <f>100*('Table KP Tshs'!Q10/'Table KP Tshs'!Q9-1)</f>
        <v>4.815730473173785</v>
      </c>
      <c r="R9" s="40">
        <f>100*('Table KP Tshs'!R10/'Table KP Tshs'!R9-1)</f>
        <v>5.0907582369398074</v>
      </c>
      <c r="S9" s="40">
        <f>100*('Table KP Tshs'!S10/'Table KP Tshs'!S9-1)</f>
        <v>1.9227689593658281</v>
      </c>
      <c r="T9" s="40">
        <f>100*('Table KP Tshs'!T10/'Table KP Tshs'!T9-1)</f>
        <v>5.620530184079464</v>
      </c>
      <c r="U9" s="40">
        <f>100*('Table KP Tshs'!U10/'Table KP Tshs'!U9-1)</f>
        <v>5.333342531011698</v>
      </c>
      <c r="V9" s="40">
        <f>100*('Table KP Tshs'!V10/'Table KP Tshs'!V9-1)</f>
        <v>5.8252683546160755</v>
      </c>
      <c r="W9" s="40">
        <f>100*('Table KP Tshs'!W10/'Table KP Tshs'!W9-1)</f>
        <v>22.584921978225523</v>
      </c>
      <c r="X9" s="40">
        <f>100*('Table KP Tshs'!X10/'Table KP Tshs'!X9-1)</f>
        <v>7.583407299094147</v>
      </c>
      <c r="Y9" s="40">
        <f>100*('Table KP Tshs'!Y10/'Table KP Tshs'!Y9-1)</f>
        <v>12.135215524450494</v>
      </c>
      <c r="Z9" s="42">
        <f>100*('Table KP Tshs'!Z10/'Table KP Tshs'!Z9-1)</f>
        <v>7.90450757225134</v>
      </c>
      <c r="AE9" s="116"/>
      <c r="AF9" s="117"/>
    </row>
    <row r="10" spans="1:32" ht="12">
      <c r="A10" s="59" t="s">
        <v>5</v>
      </c>
      <c r="B10" s="55"/>
      <c r="C10" s="40">
        <f>100*('Table KP Tshs'!C11/'Table KP Tshs'!C10-1)</f>
        <v>3.2485893499654805</v>
      </c>
      <c r="D10" s="40">
        <f>100*('Table KP Tshs'!D11/'Table KP Tshs'!D10-1)</f>
        <v>6.658333132616789</v>
      </c>
      <c r="E10" s="40">
        <f>100*('Table KP Tshs'!E11/'Table KP Tshs'!E10-1)</f>
        <v>4.114145746879427</v>
      </c>
      <c r="F10" s="40">
        <f>100*('Table KP Tshs'!F11/'Table KP Tshs'!F10-1)</f>
        <v>3.3087779455540423</v>
      </c>
      <c r="G10" s="40">
        <f>100*('Table KP Tshs'!G11/'Table KP Tshs'!G10-1)</f>
        <v>2.8292568664190387</v>
      </c>
      <c r="H10" s="40">
        <f>100*('Table KP Tshs'!H11/'Table KP Tshs'!H10-1)</f>
        <v>3.1793499650615287</v>
      </c>
      <c r="I10" s="40">
        <f>100*('Table KP Tshs'!I11/'Table KP Tshs'!I10-1)</f>
        <v>3.7820433816220245</v>
      </c>
      <c r="J10" s="40">
        <f>100*('Table KP Tshs'!J11/'Table KP Tshs'!J10-1)</f>
        <v>6.705984718793667</v>
      </c>
      <c r="K10" s="40">
        <f>100*('Table KP Tshs'!K11/'Table KP Tshs'!K10-1)</f>
        <v>4.1582743748311835</v>
      </c>
      <c r="L10" s="51">
        <f>100*('Table KP Tshs'!L11/'Table KP Tshs'!L10-1)</f>
        <v>22.239672938566724</v>
      </c>
      <c r="M10" s="51">
        <f>100*('Table KP Tshs'!M11/'Table KP Tshs'!M10-1)</f>
        <v>5.136504616236692</v>
      </c>
      <c r="N10" s="59" t="s">
        <v>5</v>
      </c>
      <c r="O10" s="54"/>
      <c r="P10" s="40">
        <f>100*('Table KP Tshs'!P11/'Table KP Tshs'!P10-1)</f>
        <v>9.13686323698184</v>
      </c>
      <c r="Q10" s="40">
        <f>100*('Table KP Tshs'!Q11/'Table KP Tshs'!Q10-1)</f>
        <v>-5.807390314257621</v>
      </c>
      <c r="R10" s="40">
        <f>100*('Table KP Tshs'!R11/'Table KP Tshs'!R10-1)</f>
        <v>23.753383849457997</v>
      </c>
      <c r="S10" s="40">
        <f>100*('Table KP Tshs'!S11/'Table KP Tshs'!S10-1)</f>
        <v>2.0014758496195384</v>
      </c>
      <c r="T10" s="40">
        <f>100*('Table KP Tshs'!T11/'Table KP Tshs'!T10-1)</f>
        <v>7.409081239049065</v>
      </c>
      <c r="U10" s="40">
        <f>100*('Table KP Tshs'!U11/'Table KP Tshs'!U10-1)</f>
        <v>11.373004964653589</v>
      </c>
      <c r="V10" s="40">
        <f>100*('Table KP Tshs'!V11/'Table KP Tshs'!V10-1)</f>
        <v>6.649186875060442</v>
      </c>
      <c r="W10" s="40">
        <f>100*('Table KP Tshs'!W11/'Table KP Tshs'!W10-1)</f>
        <v>1.2306782782577574</v>
      </c>
      <c r="X10" s="40">
        <f>100*('Table KP Tshs'!X11/'Table KP Tshs'!X10-1)</f>
        <v>5.515597535928274</v>
      </c>
      <c r="Y10" s="40">
        <f>100*('Table KP Tshs'!Y11/'Table KP Tshs'!Y10-1)</f>
        <v>0.4059614434252623</v>
      </c>
      <c r="Z10" s="42">
        <f>100*('Table KP Tshs'!Z11/'Table KP Tshs'!Z10-1)</f>
        <v>5.141013620819579</v>
      </c>
      <c r="AE10" s="116"/>
      <c r="AF10" s="117"/>
    </row>
    <row r="11" spans="1:32" ht="12">
      <c r="A11" s="59" t="s">
        <v>32</v>
      </c>
      <c r="B11" s="55"/>
      <c r="C11" s="40">
        <f>100*('Table KP Tshs'!C12/'Table KP Tshs'!C11-1)</f>
        <v>3.1994608378182354</v>
      </c>
      <c r="D11" s="40">
        <f>100*('Table KP Tshs'!D12/'Table KP Tshs'!D11-1)</f>
        <v>3.8611419402613922</v>
      </c>
      <c r="E11" s="40">
        <f>100*('Table KP Tshs'!E12/'Table KP Tshs'!E11-1)</f>
        <v>6.475645745979008</v>
      </c>
      <c r="F11" s="40">
        <f>100*('Table KP Tshs'!F12/'Table KP Tshs'!F11-1)</f>
        <v>13.027916547921748</v>
      </c>
      <c r="G11" s="40">
        <f>100*('Table KP Tshs'!G12/'Table KP Tshs'!G11-1)</f>
        <v>2.6549626737814913</v>
      </c>
      <c r="H11" s="40">
        <f>100*('Table KP Tshs'!H12/'Table KP Tshs'!H11-1)</f>
        <v>14.599733326208586</v>
      </c>
      <c r="I11" s="40">
        <f>100*('Table KP Tshs'!I12/'Table KP Tshs'!I11-1)</f>
        <v>4.480153008317211</v>
      </c>
      <c r="J11" s="40">
        <f>100*('Table KP Tshs'!J12/'Table KP Tshs'!J11-1)</f>
        <v>2.7823540056457263</v>
      </c>
      <c r="K11" s="40">
        <f>100*('Table KP Tshs'!K12/'Table KP Tshs'!K11-1)</f>
        <v>12.203681631176288</v>
      </c>
      <c r="L11" s="51">
        <f>100*('Table KP Tshs'!L12/'Table KP Tshs'!L11-1)</f>
        <v>13.335188801711029</v>
      </c>
      <c r="M11" s="51">
        <f>100*('Table KP Tshs'!M12/'Table KP Tshs'!M11-1)</f>
        <v>6.164930172780125</v>
      </c>
      <c r="N11" s="59" t="s">
        <v>32</v>
      </c>
      <c r="O11" s="54"/>
      <c r="P11" s="40">
        <f>100*('Table KP Tshs'!P12/'Table KP Tshs'!P11-1)</f>
        <v>7.794053122463529</v>
      </c>
      <c r="Q11" s="40">
        <f>100*('Table KP Tshs'!Q12/'Table KP Tshs'!Q11-1)</f>
        <v>5.42279678680071</v>
      </c>
      <c r="R11" s="40">
        <f>100*('Table KP Tshs'!R12/'Table KP Tshs'!R11-1)</f>
        <v>12.235304501326416</v>
      </c>
      <c r="S11" s="40">
        <f>100*('Table KP Tshs'!S12/'Table KP Tshs'!S11-1)</f>
        <v>2.0778888077122026</v>
      </c>
      <c r="T11" s="40">
        <f>100*('Table KP Tshs'!T12/'Table KP Tshs'!T11-1)</f>
        <v>4.280898776858821</v>
      </c>
      <c r="U11" s="40">
        <f>100*('Table KP Tshs'!U12/'Table KP Tshs'!U11-1)</f>
        <v>8.832869847272583</v>
      </c>
      <c r="V11" s="40">
        <f>100*('Table KP Tshs'!V12/'Table KP Tshs'!V11-1)</f>
        <v>5.643603842861511</v>
      </c>
      <c r="W11" s="40">
        <f>100*('Table KP Tshs'!W12/'Table KP Tshs'!W11-1)</f>
        <v>0.06981027589263444</v>
      </c>
      <c r="X11" s="40">
        <f>100*('Table KP Tshs'!X12/'Table KP Tshs'!X11-1)</f>
        <v>6.739607876846088</v>
      </c>
      <c r="Y11" s="40">
        <f>100*('Table KP Tshs'!Y12/'Table KP Tshs'!Y11-1)</f>
        <v>14.216661538001052</v>
      </c>
      <c r="Z11" s="42">
        <f>100*('Table KP Tshs'!Z12/'Table KP Tshs'!Z11-1)</f>
        <v>7.26306003021564</v>
      </c>
      <c r="AE11" s="116"/>
      <c r="AF11" s="117"/>
    </row>
    <row r="12" spans="1:32" ht="12">
      <c r="A12" s="59" t="s">
        <v>33</v>
      </c>
      <c r="B12" s="55"/>
      <c r="C12" s="40">
        <f>100*('Table KP Tshs'!C13/'Table KP Tshs'!C12-1)</f>
        <v>3.38246701707825</v>
      </c>
      <c r="D12" s="40">
        <f>100*('Table KP Tshs'!D13/'Table KP Tshs'!D12-1)</f>
        <v>9.369080359717685</v>
      </c>
      <c r="E12" s="40">
        <f>100*('Table KP Tshs'!E13/'Table KP Tshs'!E12-1)</f>
        <v>6.813689438055204</v>
      </c>
      <c r="F12" s="40">
        <f>100*('Table KP Tshs'!F13/'Table KP Tshs'!F12-1)</f>
        <v>9.34397177421471</v>
      </c>
      <c r="G12" s="40">
        <f>100*('Table KP Tshs'!G13/'Table KP Tshs'!G12-1)</f>
        <v>3.733345590263948</v>
      </c>
      <c r="H12" s="40">
        <f>100*('Table KP Tshs'!H13/'Table KP Tshs'!H12-1)</f>
        <v>14.07317919486748</v>
      </c>
      <c r="I12" s="40">
        <f>100*('Table KP Tshs'!I13/'Table KP Tshs'!I12-1)</f>
        <v>9.999998523874009</v>
      </c>
      <c r="J12" s="40">
        <f>100*('Table KP Tshs'!J13/'Table KP Tshs'!J12-1)</f>
        <v>2.2471289451485355</v>
      </c>
      <c r="K12" s="40">
        <f>100*('Table KP Tshs'!K13/'Table KP Tshs'!K12-1)</f>
        <v>12.500009818832126</v>
      </c>
      <c r="L12" s="51">
        <f>100*('Table KP Tshs'!L13/'Table KP Tshs'!L12-1)</f>
        <v>8.021592541650824</v>
      </c>
      <c r="M12" s="51">
        <f>100*('Table KP Tshs'!M13/'Table KP Tshs'!M12-1)</f>
        <v>10.785105484342594</v>
      </c>
      <c r="N12" s="59" t="s">
        <v>33</v>
      </c>
      <c r="O12" s="55"/>
      <c r="P12" s="40">
        <f>100*('Table KP Tshs'!P13/'Table KP Tshs'!P12-1)</f>
        <v>3.919660034518757</v>
      </c>
      <c r="Q12" s="40">
        <f>100*('Table KP Tshs'!Q13/'Table KP Tshs'!Q12-1)</f>
        <v>0.5483158993415227</v>
      </c>
      <c r="R12" s="40">
        <f>100*('Table KP Tshs'!R13/'Table KP Tshs'!R12-1)</f>
        <v>5.980096787306111</v>
      </c>
      <c r="S12" s="40">
        <f>100*('Table KP Tshs'!S13/'Table KP Tshs'!S12-1)</f>
        <v>2.1519818576958283</v>
      </c>
      <c r="T12" s="40">
        <f>100*('Table KP Tshs'!T13/'Table KP Tshs'!T12-1)</f>
        <v>4.750129466788655</v>
      </c>
      <c r="U12" s="40">
        <f>100*('Table KP Tshs'!U13/'Table KP Tshs'!U12-1)</f>
        <v>8.14937451892741</v>
      </c>
      <c r="V12" s="40">
        <f>100*('Table KP Tshs'!V13/'Table KP Tshs'!V12-1)</f>
        <v>5.760238516428728</v>
      </c>
      <c r="W12" s="40">
        <f>100*('Table KP Tshs'!W13/'Table KP Tshs'!W12-1)</f>
        <v>9.669376965871024</v>
      </c>
      <c r="X12" s="40">
        <f>100*('Table KP Tshs'!X13/'Table KP Tshs'!X12-1)</f>
        <v>6.908243118667889</v>
      </c>
      <c r="Y12" s="40">
        <f>100*('Table KP Tshs'!Y13/'Table KP Tshs'!Y12-1)</f>
        <v>7.671428898152222</v>
      </c>
      <c r="Z12" s="42">
        <f>100*('Table KP Tshs'!Z13/'Table KP Tshs'!Z12-1)</f>
        <v>6.965135752816898</v>
      </c>
      <c r="AE12" s="116"/>
      <c r="AF12" s="116"/>
    </row>
    <row r="13" spans="1:33" ht="12">
      <c r="A13" s="59" t="s">
        <v>42</v>
      </c>
      <c r="B13" s="55"/>
      <c r="C13" s="40">
        <f>100*('Table KP Tshs'!C14/'Table KP Tshs'!C13-1)</f>
        <v>2.342695349141355</v>
      </c>
      <c r="D13" s="40">
        <f>100*('Table KP Tshs'!D14/'Table KP Tshs'!D13-1)</f>
        <v>9.077545202367965</v>
      </c>
      <c r="E13" s="40">
        <f>100*('Table KP Tshs'!E14/'Table KP Tshs'!E13-1)</f>
        <v>6.538788218270231</v>
      </c>
      <c r="F13" s="40">
        <f>100*('Table KP Tshs'!F14/'Table KP Tshs'!F13-1)</f>
        <v>5.827963155760063</v>
      </c>
      <c r="G13" s="40">
        <f>100*('Table KP Tshs'!G14/'Table KP Tshs'!G13-1)</f>
        <v>0.08705866953380159</v>
      </c>
      <c r="H13" s="40">
        <f>100*('Table KP Tshs'!H14/'Table KP Tshs'!H13-1)</f>
        <v>16.751436913067153</v>
      </c>
      <c r="I13" s="40">
        <f>100*('Table KP Tshs'!I14/'Table KP Tshs'!I13-1)</f>
        <v>7.77931091342734</v>
      </c>
      <c r="J13" s="40">
        <f>100*('Table KP Tshs'!J14/'Table KP Tshs'!J13-1)</f>
        <v>2.274695252148251</v>
      </c>
      <c r="K13" s="40">
        <f>100*('Table KP Tshs'!K14/'Table KP Tshs'!K13-1)</f>
        <v>7.946176998903787</v>
      </c>
      <c r="L13" s="51">
        <f>100*('Table KP Tshs'!L14/'Table KP Tshs'!L13-1)</f>
        <v>12.070903873688565</v>
      </c>
      <c r="M13" s="51">
        <f>100*('Table KP Tshs'!M14/'Table KP Tshs'!M13-1)</f>
        <v>11.801889952701416</v>
      </c>
      <c r="N13" s="59" t="s">
        <v>42</v>
      </c>
      <c r="O13" s="55"/>
      <c r="P13" s="40">
        <f>100*('Table KP Tshs'!P14/'Table KP Tshs'!P13-1)</f>
        <v>4.616609380257408</v>
      </c>
      <c r="Q13" s="40">
        <f>100*('Table KP Tshs'!Q14/'Table KP Tshs'!Q13-1)</f>
        <v>6.813807216547851</v>
      </c>
      <c r="R13" s="40">
        <f>100*('Table KP Tshs'!R14/'Table KP Tshs'!R13-1)</f>
        <v>4.715494798622455</v>
      </c>
      <c r="S13" s="40">
        <f>100*('Table KP Tshs'!S14/'Table KP Tshs'!S13-1)</f>
        <v>2.223739078934739</v>
      </c>
      <c r="T13" s="40">
        <f>100*('Table KP Tshs'!T14/'Table KP Tshs'!T13-1)</f>
        <v>6.297801538318071</v>
      </c>
      <c r="U13" s="40">
        <f>100*('Table KP Tshs'!U14/'Table KP Tshs'!U13-1)</f>
        <v>4.697360730801714</v>
      </c>
      <c r="V13" s="40">
        <f>100*('Table KP Tshs'!V14/'Table KP Tshs'!V13-1)</f>
        <v>6.0064672427142085</v>
      </c>
      <c r="W13" s="40">
        <f>100*('Table KP Tshs'!W14/'Table KP Tshs'!W13-1)</f>
        <v>11.701075715487352</v>
      </c>
      <c r="X13" s="40">
        <f>100*('Table KP Tshs'!X14/'Table KP Tshs'!X13-1)</f>
        <v>6.7428061808441075</v>
      </c>
      <c r="Y13" s="40">
        <f>100*('Table KP Tshs'!Y14/'Table KP Tshs'!Y13-1)</f>
        <v>9.628877549275838</v>
      </c>
      <c r="Z13" s="42">
        <f>100*('Table KP Tshs'!Z14/'Table KP Tshs'!Z13-1)</f>
        <v>6.959372576699008</v>
      </c>
      <c r="AE13" s="118"/>
      <c r="AF13" s="118"/>
      <c r="AG13" s="117"/>
    </row>
    <row r="14" spans="1:33" ht="12">
      <c r="A14" s="59" t="s">
        <v>44</v>
      </c>
      <c r="B14" s="55"/>
      <c r="C14" s="40">
        <f>100*('Table KP Tshs'!C15/'Table KP Tshs'!C14-1)</f>
        <v>2.100996719722037</v>
      </c>
      <c r="D14" s="40">
        <f>100*('Table KP Tshs'!D15/'Table KP Tshs'!D14-1)</f>
        <v>11.517887902019975</v>
      </c>
      <c r="E14" s="40">
        <f>100*('Table KP Tshs'!E15/'Table KP Tshs'!E14-1)</f>
        <v>7.776685946579875</v>
      </c>
      <c r="F14" s="40">
        <f>100*('Table KP Tshs'!F15/'Table KP Tshs'!F14-1)</f>
        <v>8.492147087661927</v>
      </c>
      <c r="G14" s="40">
        <f>100*('Table KP Tshs'!G15/'Table KP Tshs'!G14-1)</f>
        <v>4.262414081425292</v>
      </c>
      <c r="H14" s="40">
        <f>100*('Table KP Tshs'!H15/'Table KP Tshs'!H14-1)</f>
        <v>13.041143691061263</v>
      </c>
      <c r="I14" s="40">
        <f>100*('Table KP Tshs'!I15/'Table KP Tshs'!I14-1)</f>
        <v>6.657787481228938</v>
      </c>
      <c r="J14" s="40">
        <f>100*('Table KP Tshs'!J15/'Table KP Tshs'!J14-1)</f>
        <v>3.7289735951314684</v>
      </c>
      <c r="K14" s="40">
        <f>100*('Table KP Tshs'!K15/'Table KP Tshs'!K14-1)</f>
        <v>11.755358300093688</v>
      </c>
      <c r="L14" s="51">
        <f>100*('Table KP Tshs'!L15/'Table KP Tshs'!L14-1)</f>
        <v>12.978002063414195</v>
      </c>
      <c r="M14" s="51">
        <f>100*('Table KP Tshs'!M15/'Table KP Tshs'!M14-1)</f>
        <v>10.719064013287326</v>
      </c>
      <c r="N14" s="59" t="s">
        <v>44</v>
      </c>
      <c r="O14" s="55"/>
      <c r="P14" s="40">
        <f>100*('Table KP Tshs'!P15/'Table KP Tshs'!P14-1)</f>
        <v>6.715728794617215</v>
      </c>
      <c r="Q14" s="40">
        <f>100*('Table KP Tshs'!Q15/'Table KP Tshs'!Q14-1)</f>
        <v>6.324187503084411</v>
      </c>
      <c r="R14" s="40">
        <f>100*('Table KP Tshs'!R15/'Table KP Tshs'!R14-1)</f>
        <v>2.1375807142337333</v>
      </c>
      <c r="S14" s="40">
        <f>100*('Table KP Tshs'!S15/'Table KP Tshs'!S14-1)</f>
        <v>2.3743568010391902</v>
      </c>
      <c r="T14" s="40">
        <f>100*('Table KP Tshs'!T15/'Table KP Tshs'!T14-1)</f>
        <v>8.07043717071525</v>
      </c>
      <c r="U14" s="40">
        <f>100*('Table KP Tshs'!U15/'Table KP Tshs'!U14-1)</f>
        <v>5.246211992297134</v>
      </c>
      <c r="V14" s="40">
        <f>100*('Table KP Tshs'!V15/'Table KP Tshs'!V14-1)</f>
        <v>6.839374997632808</v>
      </c>
      <c r="W14" s="40">
        <f>100*('Table KP Tshs'!W15/'Table KP Tshs'!W14-1)</f>
        <v>16.30130867603945</v>
      </c>
      <c r="X14" s="40">
        <f>100*('Table KP Tshs'!X15/'Table KP Tshs'!X14-1)</f>
        <v>6.901498563692465</v>
      </c>
      <c r="Y14" s="40">
        <f>100*('Table KP Tshs'!Y15/'Table KP Tshs'!Y14-1)</f>
        <v>7.800000000000007</v>
      </c>
      <c r="Z14" s="42">
        <f>100*('Table KP Tshs'!Z15/'Table KP Tshs'!Z14-1)</f>
        <v>6.970603472649217</v>
      </c>
      <c r="AE14" s="118"/>
      <c r="AF14" s="118"/>
      <c r="AG14" s="117"/>
    </row>
    <row r="15" spans="1:33" ht="12">
      <c r="A15" s="59"/>
      <c r="B15" s="55"/>
      <c r="C15" s="41"/>
      <c r="D15" s="41"/>
      <c r="E15" s="41"/>
      <c r="F15" s="41"/>
      <c r="G15" s="41"/>
      <c r="H15" s="41"/>
      <c r="I15" s="41"/>
      <c r="J15" s="41"/>
      <c r="K15" s="41"/>
      <c r="L15" s="45"/>
      <c r="M15" s="123"/>
      <c r="N15" s="59"/>
      <c r="O15" s="55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4"/>
      <c r="AE15" s="118"/>
      <c r="AF15" s="118"/>
      <c r="AG15" s="117"/>
    </row>
    <row r="16" spans="1:33" ht="12">
      <c r="A16" s="162" t="s">
        <v>31</v>
      </c>
      <c r="B16" s="56" t="s">
        <v>22</v>
      </c>
      <c r="C16" s="40">
        <f>100*('Table KP Tshs'!C22/'Table KP Tshs'!C17-1)</f>
        <v>2.036636876949749</v>
      </c>
      <c r="D16" s="40">
        <f>100*('Table KP Tshs'!D22/'Table KP Tshs'!D17-1)</f>
        <v>-13.804230147751506</v>
      </c>
      <c r="E16" s="40">
        <f>100*('Table KP Tshs'!E22/'Table KP Tshs'!E17-1)</f>
        <v>10.962349442297526</v>
      </c>
      <c r="F16" s="40">
        <f>100*('Table KP Tshs'!F22/'Table KP Tshs'!F17-1)</f>
        <v>-6.0444936689187045</v>
      </c>
      <c r="G16" s="40">
        <f>100*('Table KP Tshs'!G22/'Table KP Tshs'!G17-1)</f>
        <v>-0.8692992470483496</v>
      </c>
      <c r="H16" s="40">
        <f>100*('Table KP Tshs'!H22/'Table KP Tshs'!H17-1)</f>
        <v>4.003695160468679</v>
      </c>
      <c r="I16" s="40">
        <f>100*('Table KP Tshs'!I22/'Table KP Tshs'!I17-1)</f>
        <v>8.416884724577978</v>
      </c>
      <c r="J16" s="40">
        <f>100*('Table KP Tshs'!J22/'Table KP Tshs'!J17-1)</f>
        <v>2.7878520598320744</v>
      </c>
      <c r="K16" s="40">
        <f>100*('Table KP Tshs'!K22/'Table KP Tshs'!K17-1)</f>
        <v>18.80467877984917</v>
      </c>
      <c r="L16" s="51">
        <f>100*('Table KP Tshs'!L22/'Table KP Tshs'!L17-1)</f>
        <v>3.8567469496090467</v>
      </c>
      <c r="M16" s="51">
        <f>100*('Table KP Tshs'!M22/'Table KP Tshs'!M17-1)</f>
        <v>31.873086773794146</v>
      </c>
      <c r="N16" s="162" t="s">
        <v>31</v>
      </c>
      <c r="O16" s="56" t="s">
        <v>22</v>
      </c>
      <c r="P16" s="40">
        <f>100*('Table KP Tshs'!P22/'Table KP Tshs'!P17-1)</f>
        <v>-7.266211636791353</v>
      </c>
      <c r="Q16" s="40">
        <f>100*('Table KP Tshs'!Q22/'Table KP Tshs'!Q17-1)</f>
        <v>-15.908510661762387</v>
      </c>
      <c r="R16" s="40">
        <f>100*('Table KP Tshs'!R22/'Table KP Tshs'!R17-1)</f>
        <v>14.565623772382907</v>
      </c>
      <c r="S16" s="40">
        <f>100*('Table KP Tshs'!S22/'Table KP Tshs'!S17-1)</f>
        <v>1.4903724550706876</v>
      </c>
      <c r="T16" s="40">
        <f>100*('Table KP Tshs'!T22/'Table KP Tshs'!T17-1)</f>
        <v>6.868085588835071</v>
      </c>
      <c r="U16" s="40">
        <f>100*('Table KP Tshs'!U22/'Table KP Tshs'!U17-1)</f>
        <v>8.891276770924428</v>
      </c>
      <c r="V16" s="40">
        <f>100*('Table KP Tshs'!V22/'Table KP Tshs'!V17-1)</f>
        <v>4.880656323078636</v>
      </c>
      <c r="W16" s="40">
        <f>100*('Table KP Tshs'!W22/'Table KP Tshs'!W17-1)</f>
        <v>24.98609921959174</v>
      </c>
      <c r="X16" s="40">
        <f>100*('Table KP Tshs'!X22/'Table KP Tshs'!X17-1)</f>
        <v>3.531220659809131</v>
      </c>
      <c r="Y16" s="40">
        <f>100*('Table KP Tshs'!Y22/'Table KP Tshs'!Y17-1)</f>
        <v>-0.8758745463866346</v>
      </c>
      <c r="Z16" s="42">
        <f>100*('Table KP Tshs'!Z22/'Table KP Tshs'!Z17-1)</f>
        <v>3.280318848469488</v>
      </c>
      <c r="AE16" s="118"/>
      <c r="AF16" s="118"/>
      <c r="AG16" s="117"/>
    </row>
    <row r="17" spans="1:33" ht="12">
      <c r="A17" s="162"/>
      <c r="B17" s="56" t="s">
        <v>23</v>
      </c>
      <c r="C17" s="40">
        <f>100*('Table KP Tshs'!C23/'Table KP Tshs'!C18-1)</f>
        <v>2.1108986358792103</v>
      </c>
      <c r="D17" s="40">
        <f>100*('Table KP Tshs'!D23/'Table KP Tshs'!D18-1)</f>
        <v>-11.922848364905903</v>
      </c>
      <c r="E17" s="40">
        <f>100*('Table KP Tshs'!E23/'Table KP Tshs'!E18-1)</f>
        <v>5.651483827585624</v>
      </c>
      <c r="F17" s="40">
        <f>100*('Table KP Tshs'!F23/'Table KP Tshs'!F18-1)</f>
        <v>-7.222821231009369</v>
      </c>
      <c r="G17" s="40">
        <f>100*('Table KP Tshs'!G23/'Table KP Tshs'!G18-1)</f>
        <v>3.876176967368372</v>
      </c>
      <c r="H17" s="40">
        <f>100*('Table KP Tshs'!H23/'Table KP Tshs'!H18-1)</f>
        <v>44.27654081499411</v>
      </c>
      <c r="I17" s="40">
        <f>100*('Table KP Tshs'!I23/'Table KP Tshs'!I18-1)</f>
        <v>9.57462151759001</v>
      </c>
      <c r="J17" s="40">
        <f>100*('Table KP Tshs'!J23/'Table KP Tshs'!J18-1)</f>
        <v>3.308483145561625</v>
      </c>
      <c r="K17" s="40">
        <f>100*('Table KP Tshs'!K23/'Table KP Tshs'!K18-1)</f>
        <v>11.697308411592555</v>
      </c>
      <c r="L17" s="51">
        <f>100*('Table KP Tshs'!L23/'Table KP Tshs'!L18-1)</f>
        <v>3.0362775188448543</v>
      </c>
      <c r="M17" s="51">
        <f>100*('Table KP Tshs'!M23/'Table KP Tshs'!M18-1)</f>
        <v>20.583507569612493</v>
      </c>
      <c r="N17" s="162"/>
      <c r="O17" s="56" t="s">
        <v>23</v>
      </c>
      <c r="P17" s="40">
        <f>100*('Table KP Tshs'!P23/'Table KP Tshs'!P18-1)</f>
        <v>-15.670087261802268</v>
      </c>
      <c r="Q17" s="40">
        <f>100*('Table KP Tshs'!Q23/'Table KP Tshs'!Q18-1)</f>
        <v>23.426092593356216</v>
      </c>
      <c r="R17" s="40">
        <f>100*('Table KP Tshs'!R23/'Table KP Tshs'!R18-1)</f>
        <v>0</v>
      </c>
      <c r="S17" s="40">
        <f>100*('Table KP Tshs'!S23/'Table KP Tshs'!S18-1)</f>
        <v>1.5131806919852941</v>
      </c>
      <c r="T17" s="40">
        <f>100*('Table KP Tshs'!T23/'Table KP Tshs'!T18-1)</f>
        <v>6.868085588835071</v>
      </c>
      <c r="U17" s="40">
        <f>100*('Table KP Tshs'!U23/'Table KP Tshs'!U18-1)</f>
        <v>10.616245474295049</v>
      </c>
      <c r="V17" s="40">
        <f>100*('Table KP Tshs'!V23/'Table KP Tshs'!V18-1)</f>
        <v>4.815773046540928</v>
      </c>
      <c r="W17" s="40">
        <f>100*('Table KP Tshs'!W23/'Table KP Tshs'!W18-1)</f>
        <v>27.011034633126883</v>
      </c>
      <c r="X17" s="40">
        <f>100*('Table KP Tshs'!X23/'Table KP Tshs'!X18-1)</f>
        <v>4.731718345959179</v>
      </c>
      <c r="Y17" s="40">
        <f>100*('Table KP Tshs'!Y23/'Table KP Tshs'!Y18-1)</f>
        <v>3.514659712835577</v>
      </c>
      <c r="Z17" s="42">
        <f>100*('Table KP Tshs'!Z23/'Table KP Tshs'!Z18-1)</f>
        <v>4.664853875107755</v>
      </c>
      <c r="AE17" s="118"/>
      <c r="AF17" s="118"/>
      <c r="AG17" s="117"/>
    </row>
    <row r="18" spans="1:33" ht="12">
      <c r="A18" s="162"/>
      <c r="B18" s="56" t="s">
        <v>24</v>
      </c>
      <c r="C18" s="40">
        <f>100*('Table KP Tshs'!C24/'Table KP Tshs'!C19-1)</f>
        <v>1.0971061244503755</v>
      </c>
      <c r="D18" s="40">
        <f>100*('Table KP Tshs'!D24/'Table KP Tshs'!D19-1)</f>
        <v>-11.609384257493993</v>
      </c>
      <c r="E18" s="40">
        <f>100*('Table KP Tshs'!E24/'Table KP Tshs'!E19-1)</f>
        <v>8.228679752954138</v>
      </c>
      <c r="F18" s="40">
        <f>100*('Table KP Tshs'!F24/'Table KP Tshs'!F19-1)</f>
        <v>-7.488183014356142</v>
      </c>
      <c r="G18" s="40">
        <f>100*('Table KP Tshs'!G24/'Table KP Tshs'!G19-1)</f>
        <v>3.2250869837268326</v>
      </c>
      <c r="H18" s="40">
        <f>100*('Table KP Tshs'!H24/'Table KP Tshs'!H19-1)</f>
        <v>32.461515057084014</v>
      </c>
      <c r="I18" s="40">
        <f>100*('Table KP Tshs'!I24/'Table KP Tshs'!I19-1)</f>
        <v>10.96246867901234</v>
      </c>
      <c r="J18" s="40">
        <f>100*('Table KP Tshs'!J24/'Table KP Tshs'!J19-1)</f>
        <v>3.237603160469682</v>
      </c>
      <c r="K18" s="40">
        <f>100*('Table KP Tshs'!K24/'Table KP Tshs'!K19-1)</f>
        <v>5.104241267610199</v>
      </c>
      <c r="L18" s="51">
        <f>100*('Table KP Tshs'!L24/'Table KP Tshs'!L19-1)</f>
        <v>3.4503694110011196</v>
      </c>
      <c r="M18" s="51">
        <f>100*('Table KP Tshs'!M24/'Table KP Tshs'!M19-1)</f>
        <v>13.88766903194092</v>
      </c>
      <c r="N18" s="162"/>
      <c r="O18" s="56" t="s">
        <v>24</v>
      </c>
      <c r="P18" s="40">
        <f>100*('Table KP Tshs'!P24/'Table KP Tshs'!P19-1)</f>
        <v>4.183535177603637</v>
      </c>
      <c r="Q18" s="40">
        <f>100*('Table KP Tshs'!Q24/'Table KP Tshs'!Q19-1)</f>
        <v>39.99023425961947</v>
      </c>
      <c r="R18" s="40">
        <f>100*('Table KP Tshs'!R24/'Table KP Tshs'!R19-1)</f>
        <v>0</v>
      </c>
      <c r="S18" s="40">
        <f>100*('Table KP Tshs'!S24/'Table KP Tshs'!S19-1)</f>
        <v>1.5358709919772284</v>
      </c>
      <c r="T18" s="40">
        <f>100*('Table KP Tshs'!T24/'Table KP Tshs'!T19-1)</f>
        <v>8.541633550718707</v>
      </c>
      <c r="U18" s="40">
        <f>100*('Table KP Tshs'!U24/'Table KP Tshs'!U19-1)</f>
        <v>10.749181907403083</v>
      </c>
      <c r="V18" s="40">
        <f>100*('Table KP Tshs'!V24/'Table KP Tshs'!V19-1)</f>
        <v>4.874913555892979</v>
      </c>
      <c r="W18" s="40">
        <f>100*('Table KP Tshs'!W24/'Table KP Tshs'!W19-1)</f>
        <v>25.300918233558644</v>
      </c>
      <c r="X18" s="40">
        <f>100*('Table KP Tshs'!X24/'Table KP Tshs'!X19-1)</f>
        <v>5.859562381168848</v>
      </c>
      <c r="Y18" s="40">
        <f>100*('Table KP Tshs'!Y24/'Table KP Tshs'!Y19-1)</f>
        <v>4.009492319244612</v>
      </c>
      <c r="Z18" s="42">
        <f>100*('Table KP Tshs'!Z24/'Table KP Tshs'!Z19-1)</f>
        <v>5.7490601026349175</v>
      </c>
      <c r="AE18" s="118"/>
      <c r="AF18" s="118"/>
      <c r="AG18" s="117"/>
    </row>
    <row r="19" spans="1:26" ht="12">
      <c r="A19" s="162"/>
      <c r="B19" s="56" t="s">
        <v>25</v>
      </c>
      <c r="C19" s="40">
        <f>100*('Table KP Tshs'!C25/'Table KP Tshs'!C20-1)</f>
        <v>4.233746660788995</v>
      </c>
      <c r="D19" s="40">
        <f>100*('Table KP Tshs'!D25/'Table KP Tshs'!D20-1)</f>
        <v>-17.20294260002143</v>
      </c>
      <c r="E19" s="40">
        <f>100*('Table KP Tshs'!E25/'Table KP Tshs'!E20-1)</f>
        <v>8.982084423085656</v>
      </c>
      <c r="F19" s="40">
        <f>100*('Table KP Tshs'!F25/'Table KP Tshs'!F20-1)</f>
        <v>-13.611048405615344</v>
      </c>
      <c r="G19" s="40">
        <f>100*('Table KP Tshs'!G25/'Table KP Tshs'!G20-1)</f>
        <v>2.429761232046368</v>
      </c>
      <c r="H19" s="40">
        <f>100*('Table KP Tshs'!H25/'Table KP Tshs'!H20-1)</f>
        <v>-1.0072613152299792</v>
      </c>
      <c r="I19" s="40">
        <f>100*('Table KP Tshs'!I25/'Table KP Tshs'!I20-1)</f>
        <v>8.85686193624242</v>
      </c>
      <c r="J19" s="40">
        <f>100*('Table KP Tshs'!J25/'Table KP Tshs'!J20-1)</f>
        <v>4.442622329151802</v>
      </c>
      <c r="K19" s="40">
        <f>100*('Table KP Tshs'!K25/'Table KP Tshs'!K20-1)</f>
        <v>2.3887399938818943</v>
      </c>
      <c r="L19" s="51">
        <f>100*('Table KP Tshs'!L25/'Table KP Tshs'!L20-1)</f>
        <v>7.49598514416927</v>
      </c>
      <c r="M19" s="51">
        <f>100*('Table KP Tshs'!M25/'Table KP Tshs'!M20-1)</f>
        <v>13.405228897229616</v>
      </c>
      <c r="N19" s="162"/>
      <c r="O19" s="56" t="s">
        <v>25</v>
      </c>
      <c r="P19" s="40">
        <f>100*('Table KP Tshs'!P25/'Table KP Tshs'!P20-1)</f>
        <v>16.926045849829265</v>
      </c>
      <c r="Q19" s="40">
        <f>100*('Table KP Tshs'!Q25/'Table KP Tshs'!Q20-1)</f>
        <v>1.5487648214142613</v>
      </c>
      <c r="R19" s="40">
        <f>100*('Table KP Tshs'!R25/'Table KP Tshs'!R20-1)</f>
        <v>0</v>
      </c>
      <c r="S19" s="40">
        <f>100*('Table KP Tshs'!S25/'Table KP Tshs'!S20-1)</f>
        <v>1.5584417725132527</v>
      </c>
      <c r="T19" s="40">
        <f>100*('Table KP Tshs'!T25/'Table KP Tshs'!T20-1)</f>
        <v>8.541633550718707</v>
      </c>
      <c r="U19" s="40">
        <f>100*('Table KP Tshs'!U25/'Table KP Tshs'!U20-1)</f>
        <v>9.372873574919115</v>
      </c>
      <c r="V19" s="40">
        <f>100*('Table KP Tshs'!V25/'Table KP Tshs'!V20-1)</f>
        <v>5.053758693327426</v>
      </c>
      <c r="W19" s="40">
        <f>100*('Table KP Tshs'!W25/'Table KP Tshs'!W20-1)</f>
        <v>17.297901820252083</v>
      </c>
      <c r="X19" s="40">
        <f>100*('Table KP Tshs'!X25/'Table KP Tshs'!X20-1)</f>
        <v>4.440077852151791</v>
      </c>
      <c r="Y19" s="40">
        <f>100*('Table KP Tshs'!Y25/'Table KP Tshs'!Y20-1)</f>
        <v>7.350984245769876</v>
      </c>
      <c r="Z19" s="42">
        <f>100*('Table KP Tshs'!Z25/'Table KP Tshs'!Z20-1)</f>
        <v>4.603407173662277</v>
      </c>
    </row>
    <row r="20" spans="1:33" ht="12">
      <c r="A20" s="59"/>
      <c r="B20" s="55"/>
      <c r="C20" s="41"/>
      <c r="D20" s="41"/>
      <c r="E20" s="41"/>
      <c r="F20" s="41"/>
      <c r="G20" s="41"/>
      <c r="H20" s="41"/>
      <c r="I20" s="41"/>
      <c r="J20" s="41"/>
      <c r="K20" s="41"/>
      <c r="L20" s="45"/>
      <c r="M20" s="45"/>
      <c r="N20" s="59"/>
      <c r="O20" s="55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4"/>
      <c r="AF20" s="116"/>
      <c r="AG20" s="116"/>
    </row>
    <row r="21" spans="1:33" ht="12">
      <c r="A21" s="162" t="s">
        <v>0</v>
      </c>
      <c r="B21" s="56" t="s">
        <v>22</v>
      </c>
      <c r="C21" s="40">
        <f>100*('Table KP Tshs'!C27/'Table KP Tshs'!C22-1)</f>
        <v>1.3575063879117666</v>
      </c>
      <c r="D21" s="40">
        <f>100*('Table KP Tshs'!D27/'Table KP Tshs'!D22-1)</f>
        <v>7.35239942405157</v>
      </c>
      <c r="E21" s="40">
        <f>100*('Table KP Tshs'!E27/'Table KP Tshs'!E22-1)</f>
        <v>8.96049710305864</v>
      </c>
      <c r="F21" s="40">
        <f>100*('Table KP Tshs'!F27/'Table KP Tshs'!F22-1)</f>
        <v>12.979709495986969</v>
      </c>
      <c r="G21" s="40">
        <f>100*('Table KP Tshs'!G27/'Table KP Tshs'!G22-1)</f>
        <v>-5.6118023796169485</v>
      </c>
      <c r="H21" s="40">
        <f>100*('Table KP Tshs'!H27/'Table KP Tshs'!H22-1)</f>
        <v>33.46985259202353</v>
      </c>
      <c r="I21" s="40">
        <f>100*('Table KP Tshs'!I27/'Table KP Tshs'!I22-1)</f>
        <v>14.28271503193721</v>
      </c>
      <c r="J21" s="40">
        <f>100*('Table KP Tshs'!J27/'Table KP Tshs'!J22-1)</f>
        <v>3.3373548964366506</v>
      </c>
      <c r="K21" s="40">
        <f>100*('Table KP Tshs'!K27/'Table KP Tshs'!K22-1)</f>
        <v>-4.471992858346896</v>
      </c>
      <c r="L21" s="51">
        <f>100*('Table KP Tshs'!L27/'Table KP Tshs'!L22-1)</f>
        <v>16.29605387282549</v>
      </c>
      <c r="M21" s="51">
        <f>100*('Table KP Tshs'!M27/'Table KP Tshs'!M22-1)</f>
        <v>22.395015944003106</v>
      </c>
      <c r="N21" s="162" t="s">
        <v>0</v>
      </c>
      <c r="O21" s="56" t="s">
        <v>22</v>
      </c>
      <c r="P21" s="40">
        <f>100*('Table KP Tshs'!P27/'Table KP Tshs'!P22-1)</f>
        <v>27.713667631772676</v>
      </c>
      <c r="Q21" s="40">
        <f>100*('Table KP Tshs'!Q27/'Table KP Tshs'!Q22-1)</f>
        <v>35.687002652964075</v>
      </c>
      <c r="R21" s="40">
        <f>100*('Table KP Tshs'!R27/'Table KP Tshs'!R22-1)</f>
        <v>14.772789579654578</v>
      </c>
      <c r="S21" s="40">
        <f>100*('Table KP Tshs'!S27/'Table KP Tshs'!S22-1)</f>
        <v>1.5808914965982357</v>
      </c>
      <c r="T21" s="40">
        <f>100*('Table KP Tshs'!T27/'Table KP Tshs'!T22-1)</f>
        <v>9.801330896462446</v>
      </c>
      <c r="U21" s="40">
        <f>100*('Table KP Tshs'!U27/'Table KP Tshs'!U22-1)</f>
        <v>7.971352708727486</v>
      </c>
      <c r="V21" s="40">
        <f>100*('Table KP Tshs'!V27/'Table KP Tshs'!V22-1)</f>
        <v>4.984448272147701</v>
      </c>
      <c r="W21" s="40">
        <f>100*('Table KP Tshs'!W27/'Table KP Tshs'!W22-1)</f>
        <v>13.918941339210477</v>
      </c>
      <c r="X21" s="40">
        <f>100*('Table KP Tshs'!X27/'Table KP Tshs'!X22-1)</f>
        <v>9.039087239374233</v>
      </c>
      <c r="Y21" s="40">
        <f>100*('Table KP Tshs'!Y27/'Table KP Tshs'!Y22-1)</f>
        <v>43.71718994861267</v>
      </c>
      <c r="Z21" s="42">
        <f>100*('Table KP Tshs'!Z27/'Table KP Tshs'!Z22-1)</f>
        <v>10.933909556553335</v>
      </c>
      <c r="AF21" s="117"/>
      <c r="AG21" s="117"/>
    </row>
    <row r="22" spans="1:33" ht="12">
      <c r="A22" s="162"/>
      <c r="B22" s="56" t="s">
        <v>23</v>
      </c>
      <c r="C22" s="40">
        <f>100*('Table KP Tshs'!C28/'Table KP Tshs'!C23-1)</f>
        <v>1.2605330188709019</v>
      </c>
      <c r="D22" s="40">
        <f>100*('Table KP Tshs'!D28/'Table KP Tshs'!D23-1)</f>
        <v>1.3055731754403999</v>
      </c>
      <c r="E22" s="40">
        <f>100*('Table KP Tshs'!E28/'Table KP Tshs'!E23-1)</f>
        <v>10.98713410456893</v>
      </c>
      <c r="F22" s="40">
        <f>100*('Table KP Tshs'!F28/'Table KP Tshs'!F23-1)</f>
        <v>22.296027371885252</v>
      </c>
      <c r="G22" s="40">
        <f>100*('Table KP Tshs'!G28/'Table KP Tshs'!G23-1)</f>
        <v>-9.72820348324892</v>
      </c>
      <c r="H22" s="40">
        <f>100*('Table KP Tshs'!H28/'Table KP Tshs'!H23-1)</f>
        <v>-7.823458222946266</v>
      </c>
      <c r="I22" s="40">
        <f>100*('Table KP Tshs'!I28/'Table KP Tshs'!I23-1)</f>
        <v>9.787682221201631</v>
      </c>
      <c r="J22" s="40">
        <f>100*('Table KP Tshs'!J28/'Table KP Tshs'!J23-1)</f>
        <v>0.951256213283691</v>
      </c>
      <c r="K22" s="40">
        <f>100*('Table KP Tshs'!K28/'Table KP Tshs'!K23-1)</f>
        <v>3.7477852077222984</v>
      </c>
      <c r="L22" s="51">
        <f>100*('Table KP Tshs'!L28/'Table KP Tshs'!L23-1)</f>
        <v>18.265715210717314</v>
      </c>
      <c r="M22" s="51">
        <f>100*('Table KP Tshs'!M28/'Table KP Tshs'!M23-1)</f>
        <v>20.9432023449827</v>
      </c>
      <c r="N22" s="162"/>
      <c r="O22" s="56" t="s">
        <v>23</v>
      </c>
      <c r="P22" s="40">
        <f>100*('Table KP Tshs'!P28/'Table KP Tshs'!P23-1)</f>
        <v>28.419895149702</v>
      </c>
      <c r="Q22" s="40">
        <f>100*('Table KP Tshs'!Q28/'Table KP Tshs'!Q23-1)</f>
        <v>6.852628122140603</v>
      </c>
      <c r="R22" s="40">
        <f>100*('Table KP Tshs'!R28/'Table KP Tshs'!R23-1)</f>
        <v>11.45958603720656</v>
      </c>
      <c r="S22" s="40">
        <f>100*('Table KP Tshs'!S28/'Table KP Tshs'!S23-1)</f>
        <v>1.6032186729388886</v>
      </c>
      <c r="T22" s="40">
        <f>100*('Table KP Tshs'!T28/'Table KP Tshs'!T23-1)</f>
        <v>9.801330896462446</v>
      </c>
      <c r="U22" s="40">
        <f>100*('Table KP Tshs'!U28/'Table KP Tshs'!U23-1)</f>
        <v>7.2129804113764795</v>
      </c>
      <c r="V22" s="40">
        <f>100*('Table KP Tshs'!V28/'Table KP Tshs'!V23-1)</f>
        <v>4.363629964437665</v>
      </c>
      <c r="W22" s="40">
        <f>100*('Table KP Tshs'!W28/'Table KP Tshs'!W23-1)</f>
        <v>12.310293873436118</v>
      </c>
      <c r="X22" s="40">
        <f>100*('Table KP Tshs'!X28/'Table KP Tshs'!X23-1)</f>
        <v>5.713746814862408</v>
      </c>
      <c r="Y22" s="40">
        <f>100*('Table KP Tshs'!Y28/'Table KP Tshs'!Y23-1)</f>
        <v>25.08689817856069</v>
      </c>
      <c r="Z22" s="42">
        <f>100*('Table KP Tshs'!Z28/'Table KP Tshs'!Z23-1)</f>
        <v>6.7663996626275535</v>
      </c>
      <c r="AD22" s="116"/>
      <c r="AE22" s="117"/>
      <c r="AF22" s="117"/>
      <c r="AG22" s="117"/>
    </row>
    <row r="23" spans="1:31" ht="12">
      <c r="A23" s="162"/>
      <c r="B23" s="56" t="s">
        <v>24</v>
      </c>
      <c r="C23" s="40">
        <f>100*('Table KP Tshs'!C29/'Table KP Tshs'!C24-1)</f>
        <v>3.7793222277959115</v>
      </c>
      <c r="D23" s="40">
        <f>100*('Table KP Tshs'!D29/'Table KP Tshs'!D24-1)</f>
        <v>12.93698045552345</v>
      </c>
      <c r="E23" s="40">
        <f>100*('Table KP Tshs'!E29/'Table KP Tshs'!E24-1)</f>
        <v>11.86784350126322</v>
      </c>
      <c r="F23" s="40">
        <f>100*('Table KP Tshs'!F29/'Table KP Tshs'!F24-1)</f>
        <v>18.255654196502434</v>
      </c>
      <c r="G23" s="40">
        <f>100*('Table KP Tshs'!G29/'Table KP Tshs'!G24-1)</f>
        <v>-6.636260828533047</v>
      </c>
      <c r="H23" s="40">
        <f>100*('Table KP Tshs'!H29/'Table KP Tshs'!H24-1)</f>
        <v>-4.803684059380153</v>
      </c>
      <c r="I23" s="40">
        <f>100*('Table KP Tshs'!I29/'Table KP Tshs'!I24-1)</f>
        <v>11.393857682381903</v>
      </c>
      <c r="J23" s="40">
        <f>100*('Table KP Tshs'!J29/'Table KP Tshs'!J24-1)</f>
        <v>9.13358620137985</v>
      </c>
      <c r="K23" s="40">
        <f>100*('Table KP Tshs'!K29/'Table KP Tshs'!K24-1)</f>
        <v>3.9827013966555302</v>
      </c>
      <c r="L23" s="51">
        <f>100*('Table KP Tshs'!L29/'Table KP Tshs'!L24-1)</f>
        <v>17.52321103589538</v>
      </c>
      <c r="M23" s="51">
        <f>100*('Table KP Tshs'!M29/'Table KP Tshs'!M24-1)</f>
        <v>20.414838626736742</v>
      </c>
      <c r="N23" s="162"/>
      <c r="O23" s="56" t="s">
        <v>24</v>
      </c>
      <c r="P23" s="40">
        <f>100*('Table KP Tshs'!P29/'Table KP Tshs'!P24-1)</f>
        <v>0.10831894343465986</v>
      </c>
      <c r="Q23" s="40">
        <f>100*('Table KP Tshs'!Q29/'Table KP Tshs'!Q24-1)</f>
        <v>-4.203504845361272</v>
      </c>
      <c r="R23" s="40">
        <f>100*('Table KP Tshs'!R29/'Table KP Tshs'!R24-1)</f>
        <v>-4.764471057483388</v>
      </c>
      <c r="S23" s="40">
        <f>100*('Table KP Tshs'!S29/'Table KP Tshs'!S24-1)</f>
        <v>1.6218268447041329</v>
      </c>
      <c r="T23" s="40">
        <f>100*('Table KP Tshs'!T29/'Table KP Tshs'!T24-1)</f>
        <v>16.608168845611537</v>
      </c>
      <c r="U23" s="40">
        <f>100*('Table KP Tshs'!U29/'Table KP Tshs'!U24-1)</f>
        <v>6.686509311278099</v>
      </c>
      <c r="V23" s="40">
        <f>100*('Table KP Tshs'!V29/'Table KP Tshs'!V24-1)</f>
        <v>6.709398361490826</v>
      </c>
      <c r="W23" s="40">
        <f>100*('Table KP Tshs'!W29/'Table KP Tshs'!W24-1)</f>
        <v>7.95792271816691</v>
      </c>
      <c r="X23" s="40">
        <f>100*('Table KP Tshs'!X29/'Table KP Tshs'!X24-1)</f>
        <v>5.126924964691448</v>
      </c>
      <c r="Y23" s="40">
        <f>100*('Table KP Tshs'!Y29/'Table KP Tshs'!Y24-1)</f>
        <v>29.751169160577938</v>
      </c>
      <c r="Z23" s="42">
        <f>100*('Table KP Tshs'!Z29/'Table KP Tshs'!Z24-1)</f>
        <v>6.573504868961311</v>
      </c>
      <c r="AD23" s="116"/>
      <c r="AE23" s="117"/>
    </row>
    <row r="24" spans="1:31" ht="12">
      <c r="A24" s="162"/>
      <c r="B24" s="56" t="s">
        <v>25</v>
      </c>
      <c r="C24" s="40">
        <f>100*('Table KP Tshs'!C30/'Table KP Tshs'!C25-1)</f>
        <v>3.5635231513440724</v>
      </c>
      <c r="D24" s="40">
        <f>100*('Table KP Tshs'!D30/'Table KP Tshs'!D25-1)</f>
        <v>15.265240195115016</v>
      </c>
      <c r="E24" s="40">
        <f>100*('Table KP Tshs'!E30/'Table KP Tshs'!E25-1)</f>
        <v>14.08329128142718</v>
      </c>
      <c r="F24" s="40">
        <f>100*('Table KP Tshs'!F30/'Table KP Tshs'!F25-1)</f>
        <v>21.372207211202856</v>
      </c>
      <c r="G24" s="40">
        <f>100*('Table KP Tshs'!G30/'Table KP Tshs'!G25-1)</f>
        <v>-7.011467316056185</v>
      </c>
      <c r="H24" s="40">
        <f>100*('Table KP Tshs'!H30/'Table KP Tshs'!H25-1)</f>
        <v>42.69994749202712</v>
      </c>
      <c r="I24" s="40">
        <f>100*('Table KP Tshs'!I30/'Table KP Tshs'!I25-1)</f>
        <v>16.18584425811218</v>
      </c>
      <c r="J24" s="40">
        <f>100*('Table KP Tshs'!J30/'Table KP Tshs'!J25-1)</f>
        <v>4.459226930039084</v>
      </c>
      <c r="K24" s="40">
        <f>100*('Table KP Tshs'!K30/'Table KP Tshs'!K25-1)</f>
        <v>4.838341616505559</v>
      </c>
      <c r="L24" s="51">
        <f>100*('Table KP Tshs'!L30/'Table KP Tshs'!L25-1)</f>
        <v>18.48796229389751</v>
      </c>
      <c r="M24" s="51">
        <f>100*('Table KP Tshs'!M30/'Table KP Tshs'!M25-1)</f>
        <v>23.141937559466854</v>
      </c>
      <c r="N24" s="162"/>
      <c r="O24" s="56" t="s">
        <v>25</v>
      </c>
      <c r="P24" s="40">
        <f>100*('Table KP Tshs'!P30/'Table KP Tshs'!P25-1)</f>
        <v>-10.537965246279313</v>
      </c>
      <c r="Q24" s="40">
        <f>100*('Table KP Tshs'!Q30/'Table KP Tshs'!Q25-1)</f>
        <v>18.836105439041127</v>
      </c>
      <c r="R24" s="40">
        <f>100*('Table KP Tshs'!R30/'Table KP Tshs'!R25-1)</f>
        <v>-8.231867804062464</v>
      </c>
      <c r="S24" s="40">
        <f>100*('Table KP Tshs'!S30/'Table KP Tshs'!S25-1)</f>
        <v>1.6367156497182567</v>
      </c>
      <c r="T24" s="40">
        <f>100*('Table KP Tshs'!T30/'Table KP Tshs'!T25-1)</f>
        <v>16.608168845611537</v>
      </c>
      <c r="U24" s="40">
        <f>100*('Table KP Tshs'!U30/'Table KP Tshs'!U25-1)</f>
        <v>6.372098191496511</v>
      </c>
      <c r="V24" s="40">
        <f>100*('Table KP Tshs'!V30/'Table KP Tshs'!V25-1)</f>
        <v>5.470118416039682</v>
      </c>
      <c r="W24" s="40">
        <f>100*('Table KP Tshs'!W30/'Table KP Tshs'!W25-1)</f>
        <v>12.77412221255043</v>
      </c>
      <c r="X24" s="40">
        <f>100*('Table KP Tshs'!X30/'Table KP Tshs'!X25-1)</f>
        <v>8.617199157570132</v>
      </c>
      <c r="Y24" s="40">
        <f>100*('Table KP Tshs'!Y30/'Table KP Tshs'!Y25-1)</f>
        <v>26.04224150469885</v>
      </c>
      <c r="Z24" s="42">
        <f>100*('Table KP Tshs'!Z30/'Table KP Tshs'!Z25-1)</f>
        <v>9.620589600263042</v>
      </c>
      <c r="AD24" s="116"/>
      <c r="AE24" s="117"/>
    </row>
    <row r="25" spans="1:31" ht="12">
      <c r="A25" s="68"/>
      <c r="B25" s="55"/>
      <c r="C25" s="41"/>
      <c r="D25" s="41"/>
      <c r="E25" s="41"/>
      <c r="F25" s="41"/>
      <c r="G25" s="41"/>
      <c r="H25" s="41"/>
      <c r="I25" s="41"/>
      <c r="J25" s="41"/>
      <c r="K25" s="41"/>
      <c r="L25" s="45"/>
      <c r="M25" s="45"/>
      <c r="N25" s="61"/>
      <c r="O25" s="55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4"/>
      <c r="AD25" s="116"/>
      <c r="AE25" s="117"/>
    </row>
    <row r="26" spans="1:31" ht="12">
      <c r="A26" s="162" t="s">
        <v>1</v>
      </c>
      <c r="B26" s="56" t="s">
        <v>22</v>
      </c>
      <c r="C26" s="40">
        <f>100*('Table KP Tshs'!C32/'Table KP Tshs'!C27-1)</f>
        <v>8.643815817057753</v>
      </c>
      <c r="D26" s="40">
        <f>100*('Table KP Tshs'!D32/'Table KP Tshs'!D27-1)</f>
        <v>-4.785258565513672</v>
      </c>
      <c r="E26" s="40">
        <f>100*('Table KP Tshs'!E32/'Table KP Tshs'!E27-1)</f>
        <v>9.871556589268726</v>
      </c>
      <c r="F26" s="40">
        <f>100*('Table KP Tshs'!F32/'Table KP Tshs'!F27-1)</f>
        <v>9.744107445323591</v>
      </c>
      <c r="G26" s="40">
        <f>100*('Table KP Tshs'!G32/'Table KP Tshs'!G27-1)</f>
        <v>0.93543286281772</v>
      </c>
      <c r="H26" s="40">
        <f>100*('Table KP Tshs'!H32/'Table KP Tshs'!H27-1)</f>
        <v>1.4272620858437834</v>
      </c>
      <c r="I26" s="40">
        <f>100*('Table KP Tshs'!I32/'Table KP Tshs'!I27-1)</f>
        <v>1.0435135182082833</v>
      </c>
      <c r="J26" s="40">
        <f>100*('Table KP Tshs'!J32/'Table KP Tshs'!J27-1)</f>
        <v>5.135553147588134</v>
      </c>
      <c r="K26" s="40">
        <f>100*('Table KP Tshs'!K32/'Table KP Tshs'!K27-1)</f>
        <v>8.062911562068532</v>
      </c>
      <c r="L26" s="51">
        <f>100*('Table KP Tshs'!L32/'Table KP Tshs'!L27-1)</f>
        <v>22.786353569140516</v>
      </c>
      <c r="M26" s="51">
        <f>100*('Table KP Tshs'!M32/'Table KP Tshs'!M27-1)</f>
        <v>21.94449932359357</v>
      </c>
      <c r="N26" s="162" t="s">
        <v>1</v>
      </c>
      <c r="O26" s="56" t="s">
        <v>22</v>
      </c>
      <c r="P26" s="40">
        <f>100*('Table KP Tshs'!P32/'Table KP Tshs'!P27-1)</f>
        <v>-11.215541960285725</v>
      </c>
      <c r="Q26" s="40">
        <f>100*('Table KP Tshs'!Q32/'Table KP Tshs'!Q27-1)</f>
        <v>40.534916135373365</v>
      </c>
      <c r="R26" s="40">
        <f>100*('Table KP Tshs'!R32/'Table KP Tshs'!R27-1)</f>
        <v>4.8991971425318415</v>
      </c>
      <c r="S26" s="40">
        <f>100*('Table KP Tshs'!S32/'Table KP Tshs'!S27-1)</f>
        <v>1.6514518776723497</v>
      </c>
      <c r="T26" s="40">
        <f>100*('Table KP Tshs'!T32/'Table KP Tshs'!T27-1)</f>
        <v>11.359868642592241</v>
      </c>
      <c r="U26" s="40">
        <f>100*('Table KP Tshs'!U32/'Table KP Tshs'!U27-1)</f>
        <v>5.77156243832897</v>
      </c>
      <c r="V26" s="40">
        <f>100*('Table KP Tshs'!V32/'Table KP Tshs'!V27-1)</f>
        <v>5.707640878807929</v>
      </c>
      <c r="W26" s="40">
        <f>100*('Table KP Tshs'!W32/'Table KP Tshs'!W27-1)</f>
        <v>12.774600187396157</v>
      </c>
      <c r="X26" s="40">
        <f>100*('Table KP Tshs'!X32/'Table KP Tshs'!X27-1)</f>
        <v>5.358247147562323</v>
      </c>
      <c r="Y26" s="40">
        <f>100*('Table KP Tshs'!Y32/'Table KP Tshs'!Y27-1)</f>
        <v>-17.072970606989536</v>
      </c>
      <c r="Z26" s="42">
        <f>100*('Table KP Tshs'!Z32/'Table KP Tshs'!Z27-1)</f>
        <v>3.7703937148344746</v>
      </c>
      <c r="AD26" s="116"/>
      <c r="AE26" s="117"/>
    </row>
    <row r="27" spans="1:30" ht="12">
      <c r="A27" s="162"/>
      <c r="B27" s="56" t="s">
        <v>23</v>
      </c>
      <c r="C27" s="40">
        <f>100*('Table KP Tshs'!C33/'Table KP Tshs'!C28-1)</f>
        <v>7.551818364801477</v>
      </c>
      <c r="D27" s="40">
        <f>100*('Table KP Tshs'!D33/'Table KP Tshs'!D28-1)</f>
        <v>-3.54918720262275</v>
      </c>
      <c r="E27" s="40">
        <f>100*('Table KP Tshs'!E33/'Table KP Tshs'!E28-1)</f>
        <v>10.867831836499553</v>
      </c>
      <c r="F27" s="40">
        <f>100*('Table KP Tshs'!F33/'Table KP Tshs'!F28-1)</f>
        <v>1.1385004802058063</v>
      </c>
      <c r="G27" s="40">
        <f>100*('Table KP Tshs'!G33/'Table KP Tshs'!G28-1)</f>
        <v>2.300651645997931</v>
      </c>
      <c r="H27" s="40">
        <f>100*('Table KP Tshs'!H33/'Table KP Tshs'!H28-1)</f>
        <v>11.227979772232377</v>
      </c>
      <c r="I27" s="40">
        <f>100*('Table KP Tshs'!I33/'Table KP Tshs'!I28-1)</f>
        <v>9.857672454265852</v>
      </c>
      <c r="J27" s="40">
        <f>100*('Table KP Tshs'!J33/'Table KP Tshs'!J28-1)</f>
        <v>3.9532286940299866</v>
      </c>
      <c r="K27" s="40">
        <f>100*('Table KP Tshs'!K33/'Table KP Tshs'!K28-1)</f>
        <v>-2.390956559556079</v>
      </c>
      <c r="L27" s="51">
        <f>100*('Table KP Tshs'!L33/'Table KP Tshs'!L28-1)</f>
        <v>17.98351289872602</v>
      </c>
      <c r="M27" s="51">
        <f>100*('Table KP Tshs'!M33/'Table KP Tshs'!M28-1)</f>
        <v>19.180028001721915</v>
      </c>
      <c r="N27" s="162"/>
      <c r="O27" s="56" t="s">
        <v>23</v>
      </c>
      <c r="P27" s="40">
        <f>100*('Table KP Tshs'!P33/'Table KP Tshs'!P28-1)</f>
        <v>-14.653679261329543</v>
      </c>
      <c r="Q27" s="40">
        <f>100*('Table KP Tshs'!Q33/'Table KP Tshs'!Q28-1)</f>
        <v>37.32030684711718</v>
      </c>
      <c r="R27" s="40">
        <f>100*('Table KP Tshs'!R33/'Table KP Tshs'!R28-1)</f>
        <v>-10.003278366209889</v>
      </c>
      <c r="S27" s="40">
        <f>100*('Table KP Tshs'!S33/'Table KP Tshs'!S28-1)</f>
        <v>1.6660341975756277</v>
      </c>
      <c r="T27" s="40">
        <f>100*('Table KP Tshs'!T33/'Table KP Tshs'!T28-1)</f>
        <v>11.359868642592241</v>
      </c>
      <c r="U27" s="40">
        <f>100*('Table KP Tshs'!U33/'Table KP Tshs'!U28-1)</f>
        <v>5.1234968197202635</v>
      </c>
      <c r="V27" s="40">
        <f>100*('Table KP Tshs'!V33/'Table KP Tshs'!V28-1)</f>
        <v>5.473660671436997</v>
      </c>
      <c r="W27" s="40">
        <f>100*('Table KP Tshs'!W33/'Table KP Tshs'!W28-1)</f>
        <v>6.83025707011955</v>
      </c>
      <c r="X27" s="40">
        <f>100*('Table KP Tshs'!X33/'Table KP Tshs'!X28-1)</f>
        <v>5.245276159881906</v>
      </c>
      <c r="Y27" s="40">
        <f>100*('Table KP Tshs'!Y33/'Table KP Tshs'!Y28-1)</f>
        <v>0.9062898309987188</v>
      </c>
      <c r="Z27" s="42">
        <f>100*('Table KP Tshs'!Z33/'Table KP Tshs'!Z28-1)</f>
        <v>4.969059159110434</v>
      </c>
      <c r="AD27" s="116"/>
    </row>
    <row r="28" spans="1:30" ht="12">
      <c r="A28" s="162"/>
      <c r="B28" s="56" t="s">
        <v>24</v>
      </c>
      <c r="C28" s="40">
        <f>100*('Table KP Tshs'!C34/'Table KP Tshs'!C29-1)</f>
        <v>7.266728705475489</v>
      </c>
      <c r="D28" s="40">
        <f>100*('Table KP Tshs'!D34/'Table KP Tshs'!D29-1)</f>
        <v>-10.537863933032742</v>
      </c>
      <c r="E28" s="40">
        <f>100*('Table KP Tshs'!E34/'Table KP Tshs'!E29-1)</f>
        <v>15.177048247288782</v>
      </c>
      <c r="F28" s="40">
        <f>100*('Table KP Tshs'!F34/'Table KP Tshs'!F29-1)</f>
        <v>7.019407945764744</v>
      </c>
      <c r="G28" s="40">
        <f>100*('Table KP Tshs'!G34/'Table KP Tshs'!G29-1)</f>
        <v>1.540168006996545</v>
      </c>
      <c r="H28" s="40">
        <f>100*('Table KP Tshs'!H34/'Table KP Tshs'!H29-1)</f>
        <v>43.792729312326586</v>
      </c>
      <c r="I28" s="40">
        <f>100*('Table KP Tshs'!I34/'Table KP Tshs'!I29-1)</f>
        <v>7.56743043138457</v>
      </c>
      <c r="J28" s="40">
        <f>100*('Table KP Tshs'!J34/'Table KP Tshs'!J29-1)</f>
        <v>1.1026374103459302</v>
      </c>
      <c r="K28" s="40">
        <f>100*('Table KP Tshs'!K34/'Table KP Tshs'!K29-1)</f>
        <v>-0.40309579215411784</v>
      </c>
      <c r="L28" s="51">
        <f>100*('Table KP Tshs'!L34/'Table KP Tshs'!L29-1)</f>
        <v>12.953308315233848</v>
      </c>
      <c r="M28" s="51">
        <f>100*('Table KP Tshs'!M34/'Table KP Tshs'!M29-1)</f>
        <v>19.17409161046246</v>
      </c>
      <c r="N28" s="162"/>
      <c r="O28" s="56" t="s">
        <v>24</v>
      </c>
      <c r="P28" s="40">
        <f>100*('Table KP Tshs'!P34/'Table KP Tshs'!P29-1)</f>
        <v>-6.0889414769483725</v>
      </c>
      <c r="Q28" s="40">
        <f>100*('Table KP Tshs'!Q34/'Table KP Tshs'!Q29-1)</f>
        <v>34.068047503128525</v>
      </c>
      <c r="R28" s="40">
        <f>100*('Table KP Tshs'!R34/'Table KP Tshs'!R29-1)</f>
        <v>-10.857230319605293</v>
      </c>
      <c r="S28" s="40">
        <f>100*('Table KP Tshs'!S34/'Table KP Tshs'!S29-1)</f>
        <v>1.6840584165954686</v>
      </c>
      <c r="T28" s="40">
        <f>100*('Table KP Tshs'!T34/'Table KP Tshs'!T29-1)</f>
        <v>7.8644904440718255</v>
      </c>
      <c r="U28" s="40">
        <f>100*('Table KP Tshs'!U34/'Table KP Tshs'!U29-1)</f>
        <v>5.203953930911953</v>
      </c>
      <c r="V28" s="40">
        <f>100*('Table KP Tshs'!V34/'Table KP Tshs'!V29-1)</f>
        <v>4.595538086587525</v>
      </c>
      <c r="W28" s="40">
        <f>100*('Table KP Tshs'!W34/'Table KP Tshs'!W29-1)</f>
        <v>5.4786104276718595</v>
      </c>
      <c r="X28" s="40">
        <f>100*('Table KP Tshs'!X34/'Table KP Tshs'!X29-1)</f>
        <v>8.13804227433883</v>
      </c>
      <c r="Y28" s="40">
        <f>100*('Table KP Tshs'!Y34/'Table KP Tshs'!Y29-1)</f>
        <v>30.295600798810042</v>
      </c>
      <c r="Z28" s="42">
        <f>100*('Table KP Tshs'!Z34/'Table KP Tshs'!Z29-1)</f>
        <v>9.722802105487593</v>
      </c>
      <c r="AD28" s="116"/>
    </row>
    <row r="29" spans="1:26" ht="12">
      <c r="A29" s="162"/>
      <c r="B29" s="56" t="s">
        <v>25</v>
      </c>
      <c r="C29" s="40">
        <f>100*('Table KP Tshs'!C35/'Table KP Tshs'!C30-1)</f>
        <v>6.290104211757108</v>
      </c>
      <c r="D29" s="40">
        <f>100*('Table KP Tshs'!D35/'Table KP Tshs'!D30-1)</f>
        <v>-19.120467391278584</v>
      </c>
      <c r="E29" s="40">
        <f>100*('Table KP Tshs'!E35/'Table KP Tshs'!E30-1)</f>
        <v>9.557878575524214</v>
      </c>
      <c r="F29" s="40">
        <f>100*('Table KP Tshs'!F35/'Table KP Tshs'!F30-1)</f>
        <v>14.246505155972212</v>
      </c>
      <c r="G29" s="40">
        <f>100*('Table KP Tshs'!G35/'Table KP Tshs'!G30-1)</f>
        <v>4.517116942153754</v>
      </c>
      <c r="H29" s="40">
        <f>100*('Table KP Tshs'!H35/'Table KP Tshs'!H30-1)</f>
        <v>-13.168372015228424</v>
      </c>
      <c r="I29" s="40">
        <f>100*('Table KP Tshs'!I35/'Table KP Tshs'!I30-1)</f>
        <v>7.719052778806423</v>
      </c>
      <c r="J29" s="40">
        <f>100*('Table KP Tshs'!J35/'Table KP Tshs'!J30-1)</f>
        <v>3.225185002182096</v>
      </c>
      <c r="K29" s="40">
        <f>100*('Table KP Tshs'!K35/'Table KP Tshs'!K30-1)</f>
        <v>2.4359202771452315</v>
      </c>
      <c r="L29" s="51">
        <f>100*('Table KP Tshs'!L35/'Table KP Tshs'!L30-1)</f>
        <v>-2.9473527860503057</v>
      </c>
      <c r="M29" s="51">
        <f>100*('Table KP Tshs'!M35/'Table KP Tshs'!M30-1)</f>
        <v>15.327784986399994</v>
      </c>
      <c r="N29" s="162"/>
      <c r="O29" s="56" t="s">
        <v>25</v>
      </c>
      <c r="P29" s="40">
        <f>100*('Table KP Tshs'!P35/'Table KP Tshs'!P30-1)</f>
        <v>7.7547047484257225</v>
      </c>
      <c r="Q29" s="40">
        <f>100*('Table KP Tshs'!Q35/'Table KP Tshs'!Q30-1)</f>
        <v>12.98945016800599</v>
      </c>
      <c r="R29" s="40">
        <f>100*('Table KP Tshs'!R35/'Table KP Tshs'!R30-1)</f>
        <v>12.065207778145592</v>
      </c>
      <c r="S29" s="40">
        <f>100*('Table KP Tshs'!S35/'Table KP Tshs'!S30-1)</f>
        <v>1.7055222042179352</v>
      </c>
      <c r="T29" s="40">
        <f>100*('Table KP Tshs'!T35/'Table KP Tshs'!T30-1)</f>
        <v>7.8644904440718255</v>
      </c>
      <c r="U29" s="40">
        <f>100*('Table KP Tshs'!U35/'Table KP Tshs'!U30-1)</f>
        <v>5.981084161317507</v>
      </c>
      <c r="V29" s="40">
        <f>100*('Table KP Tshs'!V35/'Table KP Tshs'!V30-1)</f>
        <v>5.195051152694519</v>
      </c>
      <c r="W29" s="40">
        <f>100*('Table KP Tshs'!W35/'Table KP Tshs'!W30-1)</f>
        <v>2.797457643717993</v>
      </c>
      <c r="X29" s="40">
        <f>100*('Table KP Tshs'!X35/'Table KP Tshs'!X30-1)</f>
        <v>3.805972131634805</v>
      </c>
      <c r="Y29" s="40">
        <f>100*('Table KP Tshs'!Y35/'Table KP Tshs'!Y30-1)</f>
        <v>5.527117787347535</v>
      </c>
      <c r="Z29" s="42">
        <f>100*('Table KP Tshs'!Z35/'Table KP Tshs'!Z30-1)</f>
        <v>3.919928270869022</v>
      </c>
    </row>
    <row r="30" spans="1:26" ht="12">
      <c r="A30" s="61"/>
      <c r="B30" s="55"/>
      <c r="C30" s="41"/>
      <c r="D30" s="41"/>
      <c r="E30" s="41"/>
      <c r="F30" s="41"/>
      <c r="G30" s="41"/>
      <c r="H30" s="41"/>
      <c r="I30" s="41"/>
      <c r="J30" s="41"/>
      <c r="K30" s="41"/>
      <c r="L30" s="45"/>
      <c r="M30" s="45"/>
      <c r="N30" s="62"/>
      <c r="O30" s="55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4"/>
    </row>
    <row r="31" spans="1:26" ht="12">
      <c r="A31" s="162" t="s">
        <v>2</v>
      </c>
      <c r="B31" s="56" t="s">
        <v>22</v>
      </c>
      <c r="C31" s="40">
        <f>100*('Table KP Tshs'!C37/'Table KP Tshs'!C32-1)</f>
        <v>5.849934523998379</v>
      </c>
      <c r="D31" s="40">
        <f>100*('Table KP Tshs'!D37/'Table KP Tshs'!D32-1)</f>
        <v>10.813564864302826</v>
      </c>
      <c r="E31" s="40">
        <f>100*('Table KP Tshs'!E37/'Table KP Tshs'!E32-1)</f>
        <v>6.0381496603207685</v>
      </c>
      <c r="F31" s="40">
        <f>100*('Table KP Tshs'!F37/'Table KP Tshs'!F32-1)</f>
        <v>2.925843422605068</v>
      </c>
      <c r="G31" s="40">
        <f>100*('Table KP Tshs'!G37/'Table KP Tshs'!G32-1)</f>
        <v>7.3370298695289105</v>
      </c>
      <c r="H31" s="40">
        <f>100*('Table KP Tshs'!H37/'Table KP Tshs'!H32-1)</f>
        <v>-1.2179583102234437</v>
      </c>
      <c r="I31" s="40">
        <f>100*('Table KP Tshs'!I37/'Table KP Tshs'!I32-1)</f>
        <v>6.113676006668345</v>
      </c>
      <c r="J31" s="40">
        <f>100*('Table KP Tshs'!J37/'Table KP Tshs'!J32-1)</f>
        <v>-0.5452249209843774</v>
      </c>
      <c r="K31" s="40">
        <f>100*('Table KP Tshs'!K37/'Table KP Tshs'!K32-1)</f>
        <v>4.8711989198785055</v>
      </c>
      <c r="L31" s="51">
        <f>100*('Table KP Tshs'!L37/'Table KP Tshs'!L32-1)</f>
        <v>27.977720521864246</v>
      </c>
      <c r="M31" s="51">
        <f>100*('Table KP Tshs'!M37/'Table KP Tshs'!M32-1)</f>
        <v>20.111635204947742</v>
      </c>
      <c r="N31" s="162" t="s">
        <v>2</v>
      </c>
      <c r="O31" s="56" t="s">
        <v>22</v>
      </c>
      <c r="P31" s="40">
        <f>100*('Table KP Tshs'!P37/'Table KP Tshs'!P32-1)</f>
        <v>0.3231809919433948</v>
      </c>
      <c r="Q31" s="40">
        <f>100*('Table KP Tshs'!Q37/'Table KP Tshs'!Q32-1)</f>
        <v>-25.253381503155804</v>
      </c>
      <c r="R31" s="40">
        <f>100*('Table KP Tshs'!R37/'Table KP Tshs'!R32-1)</f>
        <v>30.838121074376488</v>
      </c>
      <c r="S31" s="40">
        <f>100*('Table KP Tshs'!S37/'Table KP Tshs'!S32-1)</f>
        <v>1.7268541613324695</v>
      </c>
      <c r="T31" s="40">
        <f>100*('Table KP Tshs'!T37/'Table KP Tshs'!T32-1)</f>
        <v>9.449219076634785</v>
      </c>
      <c r="U31" s="40">
        <f>100*('Table KP Tshs'!U37/'Table KP Tshs'!U32-1)</f>
        <v>7.277854327432043</v>
      </c>
      <c r="V31" s="40">
        <f>100*('Table KP Tshs'!V37/'Table KP Tshs'!V32-1)</f>
        <v>4.191747896536202</v>
      </c>
      <c r="W31" s="40">
        <f>100*('Table KP Tshs'!W37/'Table KP Tshs'!W32-1)</f>
        <v>18.238574973312627</v>
      </c>
      <c r="X31" s="40">
        <f>100*('Table KP Tshs'!X37/'Table KP Tshs'!X32-1)</f>
        <v>5.7742192669363535</v>
      </c>
      <c r="Y31" s="40">
        <f>100*('Table KP Tshs'!Y37/'Table KP Tshs'!Y32-1)</f>
        <v>23.411149584128577</v>
      </c>
      <c r="Z31" s="42">
        <f>100*('Table KP Tshs'!Z37/'Table KP Tshs'!Z32-1)</f>
        <v>6.7719266908986775</v>
      </c>
    </row>
    <row r="32" spans="1:26" ht="12">
      <c r="A32" s="162"/>
      <c r="B32" s="56" t="s">
        <v>23</v>
      </c>
      <c r="C32" s="40">
        <f>100*('Table KP Tshs'!C38/'Table KP Tshs'!C33-1)</f>
        <v>5.104038077548534</v>
      </c>
      <c r="D32" s="40">
        <f>100*('Table KP Tshs'!D38/'Table KP Tshs'!D33-1)</f>
        <v>3.119562594902514</v>
      </c>
      <c r="E32" s="40">
        <f>100*('Table KP Tshs'!E38/'Table KP Tshs'!E33-1)</f>
        <v>1.5289974855472233</v>
      </c>
      <c r="F32" s="40">
        <f>100*('Table KP Tshs'!F38/'Table KP Tshs'!F33-1)</f>
        <v>6.958372508660582</v>
      </c>
      <c r="G32" s="40">
        <f>100*('Table KP Tshs'!G38/'Table KP Tshs'!G33-1)</f>
        <v>5.689713159610399</v>
      </c>
      <c r="H32" s="40">
        <f>100*('Table KP Tshs'!H38/'Table KP Tshs'!H33-1)</f>
        <v>-16.92462751672079</v>
      </c>
      <c r="I32" s="40">
        <f>100*('Table KP Tshs'!I38/'Table KP Tshs'!I33-1)</f>
        <v>-2.366092893417826</v>
      </c>
      <c r="J32" s="40">
        <f>100*('Table KP Tshs'!J38/'Table KP Tshs'!J33-1)</f>
        <v>-0.16424785360191763</v>
      </c>
      <c r="K32" s="40">
        <f>100*('Table KP Tshs'!K38/'Table KP Tshs'!K33-1)</f>
        <v>7.131901936142548</v>
      </c>
      <c r="L32" s="51">
        <f>100*('Table KP Tshs'!L38/'Table KP Tshs'!L33-1)</f>
        <v>23.795403203732988</v>
      </c>
      <c r="M32" s="51">
        <f>100*('Table KP Tshs'!M38/'Table KP Tshs'!M33-1)</f>
        <v>20.297197681159894</v>
      </c>
      <c r="N32" s="163"/>
      <c r="O32" s="56" t="s">
        <v>23</v>
      </c>
      <c r="P32" s="40">
        <f>100*('Table KP Tshs'!P38/'Table KP Tshs'!P33-1)</f>
        <v>9.903827452821435</v>
      </c>
      <c r="Q32" s="40">
        <f>100*('Table KP Tshs'!Q38/'Table KP Tshs'!Q33-1)</f>
        <v>-24.249617452607485</v>
      </c>
      <c r="R32" s="40">
        <f>100*('Table KP Tshs'!R38/'Table KP Tshs'!R33-1)</f>
        <v>-16.133505516489222</v>
      </c>
      <c r="S32" s="40">
        <f>100*('Table KP Tshs'!S38/'Table KP Tshs'!S33-1)</f>
        <v>1.7480531883095507</v>
      </c>
      <c r="T32" s="40">
        <f>100*('Table KP Tshs'!T38/'Table KP Tshs'!T33-1)</f>
        <v>9.449219076634785</v>
      </c>
      <c r="U32" s="40">
        <f>100*('Table KP Tshs'!U38/'Table KP Tshs'!U33-1)</f>
        <v>8.254534935207868</v>
      </c>
      <c r="V32" s="40">
        <f>100*('Table KP Tshs'!V38/'Table KP Tshs'!V33-1)</f>
        <v>4.324194306020668</v>
      </c>
      <c r="W32" s="40">
        <f>100*('Table KP Tshs'!W38/'Table KP Tshs'!W33-1)</f>
        <v>21.94489287945509</v>
      </c>
      <c r="X32" s="40">
        <f>100*('Table KP Tshs'!X38/'Table KP Tshs'!X33-1)</f>
        <v>2.1756055100874416</v>
      </c>
      <c r="Y32" s="40">
        <f>100*('Table KP Tshs'!Y38/'Table KP Tshs'!Y33-1)</f>
        <v>15.325523139465025</v>
      </c>
      <c r="Z32" s="42">
        <f>100*('Table KP Tshs'!Z38/'Table KP Tshs'!Z33-1)</f>
        <v>2.9803204966200925</v>
      </c>
    </row>
    <row r="33" spans="1:26" ht="12">
      <c r="A33" s="162"/>
      <c r="B33" s="56" t="s">
        <v>24</v>
      </c>
      <c r="C33" s="40">
        <f>100*('Table KP Tshs'!C39/'Table KP Tshs'!C34-1)</f>
        <v>5.4713418547568615</v>
      </c>
      <c r="D33" s="40">
        <f>100*('Table KP Tshs'!D39/'Table KP Tshs'!D34-1)</f>
        <v>22.087455974200964</v>
      </c>
      <c r="E33" s="40">
        <f>100*('Table KP Tshs'!E39/'Table KP Tshs'!E34-1)</f>
        <v>5.087118925025802</v>
      </c>
      <c r="F33" s="40">
        <f>100*('Table KP Tshs'!F39/'Table KP Tshs'!F34-1)</f>
        <v>7.330278287266112</v>
      </c>
      <c r="G33" s="40">
        <f>100*('Table KP Tshs'!G39/'Table KP Tshs'!G34-1)</f>
        <v>3.5860517294370897</v>
      </c>
      <c r="H33" s="40">
        <f>100*('Table KP Tshs'!H39/'Table KP Tshs'!H34-1)</f>
        <v>-19.051443230366903</v>
      </c>
      <c r="I33" s="40">
        <f>100*('Table KP Tshs'!I39/'Table KP Tshs'!I34-1)</f>
        <v>3.5954140101430054</v>
      </c>
      <c r="J33" s="40">
        <f>100*('Table KP Tshs'!J39/'Table KP Tshs'!J34-1)</f>
        <v>2.306911082987373</v>
      </c>
      <c r="K33" s="40">
        <f>100*('Table KP Tshs'!K39/'Table KP Tshs'!K34-1)</f>
        <v>3.5351000590425397</v>
      </c>
      <c r="L33" s="51">
        <f>100*('Table KP Tshs'!L39/'Table KP Tshs'!L34-1)</f>
        <v>24.32151954943398</v>
      </c>
      <c r="M33" s="51">
        <f>100*('Table KP Tshs'!M39/'Table KP Tshs'!M34-1)</f>
        <v>16.519907187882342</v>
      </c>
      <c r="N33" s="163"/>
      <c r="O33" s="56" t="s">
        <v>24</v>
      </c>
      <c r="P33" s="40">
        <f>100*('Table KP Tshs'!P39/'Table KP Tshs'!P34-1)</f>
        <v>0.07424367532899989</v>
      </c>
      <c r="Q33" s="40">
        <f>100*('Table KP Tshs'!Q39/'Table KP Tshs'!Q34-1)</f>
        <v>7.818302527326915</v>
      </c>
      <c r="R33" s="40">
        <f>100*('Table KP Tshs'!R39/'Table KP Tshs'!R34-1)</f>
        <v>11.69663626664561</v>
      </c>
      <c r="S33" s="40">
        <f>100*('Table KP Tshs'!S39/'Table KP Tshs'!S34-1)</f>
        <v>1.769118230991773</v>
      </c>
      <c r="T33" s="40">
        <f>100*('Table KP Tshs'!T39/'Table KP Tshs'!T34-1)</f>
        <v>8.879928657720892</v>
      </c>
      <c r="U33" s="40">
        <f>100*('Table KP Tshs'!U39/'Table KP Tshs'!U34-1)</f>
        <v>7.921481973630806</v>
      </c>
      <c r="V33" s="40">
        <f>100*('Table KP Tshs'!V39/'Table KP Tshs'!V34-1)</f>
        <v>4.980814904559372</v>
      </c>
      <c r="W33" s="40">
        <f>100*('Table KP Tshs'!W39/'Table KP Tshs'!W34-1)</f>
        <v>21.159868415830417</v>
      </c>
      <c r="X33" s="40">
        <f>100*('Table KP Tshs'!X39/'Table KP Tshs'!X34-1)</f>
        <v>3.2722164681693977</v>
      </c>
      <c r="Y33" s="40">
        <f>100*('Table KP Tshs'!Y39/'Table KP Tshs'!Y34-1)</f>
        <v>-5.012975365693739</v>
      </c>
      <c r="Z33" s="42">
        <f>100*('Table KP Tshs'!Z39/'Table KP Tshs'!Z34-1)</f>
        <v>2.5685335954249933</v>
      </c>
    </row>
    <row r="34" spans="1:26" ht="12">
      <c r="A34" s="162"/>
      <c r="B34" s="56" t="s">
        <v>25</v>
      </c>
      <c r="C34" s="40">
        <f>100*('Table KP Tshs'!C40/'Table KP Tshs'!C35-1)</f>
        <v>3.8242943275271113</v>
      </c>
      <c r="D34" s="40">
        <f>100*('Table KP Tshs'!D40/'Table KP Tshs'!D35-1)</f>
        <v>39.8497453675599</v>
      </c>
      <c r="E34" s="40">
        <f>100*('Table KP Tshs'!E40/'Table KP Tshs'!E35-1)</f>
        <v>5.989363584197616</v>
      </c>
      <c r="F34" s="40">
        <f>100*('Table KP Tshs'!F40/'Table KP Tshs'!F35-1)</f>
        <v>0.3992856097723152</v>
      </c>
      <c r="G34" s="40">
        <f>100*('Table KP Tshs'!G40/'Table KP Tshs'!G35-1)</f>
        <v>1.8421075324782876</v>
      </c>
      <c r="H34" s="40">
        <f>100*('Table KP Tshs'!H40/'Table KP Tshs'!H35-1)</f>
        <v>28.434737173594016</v>
      </c>
      <c r="I34" s="40">
        <f>100*('Table KP Tshs'!I40/'Table KP Tshs'!I35-1)</f>
        <v>3.5815495725977087</v>
      </c>
      <c r="J34" s="40">
        <f>100*('Table KP Tshs'!J40/'Table KP Tshs'!J35-1)</f>
        <v>2.3433478927123996</v>
      </c>
      <c r="K34" s="40">
        <f>100*('Table KP Tshs'!K40/'Table KP Tshs'!K35-1)</f>
        <v>12.109468729034777</v>
      </c>
      <c r="L34" s="51">
        <f>100*('Table KP Tshs'!L40/'Table KP Tshs'!L35-1)</f>
        <v>30.827409769568128</v>
      </c>
      <c r="M34" s="51">
        <f>100*('Table KP Tshs'!M40/'Table KP Tshs'!M35-1)</f>
        <v>16.81938258096507</v>
      </c>
      <c r="N34" s="163"/>
      <c r="O34" s="56" t="s">
        <v>25</v>
      </c>
      <c r="P34" s="40">
        <f>100*('Table KP Tshs'!P40/'Table KP Tshs'!P35-1)</f>
        <v>-11.33369117805202</v>
      </c>
      <c r="Q34" s="40">
        <f>100*('Table KP Tshs'!Q40/'Table KP Tshs'!Q35-1)</f>
        <v>111.83733179936914</v>
      </c>
      <c r="R34" s="40">
        <f>100*('Table KP Tshs'!R40/'Table KP Tshs'!R35-1)</f>
        <v>-18.667983551267742</v>
      </c>
      <c r="S34" s="40">
        <f>100*('Table KP Tshs'!S40/'Table KP Tshs'!S35-1)</f>
        <v>1.7900482805360385</v>
      </c>
      <c r="T34" s="40">
        <f>100*('Table KP Tshs'!T40/'Table KP Tshs'!T35-1)</f>
        <v>8.879928657720892</v>
      </c>
      <c r="U34" s="40">
        <f>100*('Table KP Tshs'!U40/'Table KP Tshs'!U35-1)</f>
        <v>6.343816804183211</v>
      </c>
      <c r="V34" s="40">
        <f>100*('Table KP Tshs'!V40/'Table KP Tshs'!V35-1)</f>
        <v>4.963485983123883</v>
      </c>
      <c r="W34" s="40">
        <f>100*('Table KP Tshs'!W40/'Table KP Tshs'!W35-1)</f>
        <v>18.60678032436578</v>
      </c>
      <c r="X34" s="40">
        <f>100*('Table KP Tshs'!X40/'Table KP Tshs'!X35-1)</f>
        <v>8.194718974359748</v>
      </c>
      <c r="Y34" s="40">
        <f>100*('Table KP Tshs'!Y40/'Table KP Tshs'!Y35-1)</f>
        <v>24.484116502958365</v>
      </c>
      <c r="Z34" s="42">
        <f>100*('Table KP Tshs'!Z40/'Table KP Tshs'!Z35-1)</f>
        <v>9.289911225884161</v>
      </c>
    </row>
    <row r="35" spans="1:26" ht="15">
      <c r="A35" s="60"/>
      <c r="B35" s="56"/>
      <c r="C35" s="41"/>
      <c r="D35" s="41"/>
      <c r="E35" s="41"/>
      <c r="F35" s="41"/>
      <c r="G35" s="41"/>
      <c r="H35" s="41"/>
      <c r="I35" s="41"/>
      <c r="J35" s="41"/>
      <c r="K35" s="41"/>
      <c r="L35" s="45"/>
      <c r="M35" s="45"/>
      <c r="N35" s="119"/>
      <c r="O35" s="56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4"/>
    </row>
    <row r="36" spans="1:26" ht="12">
      <c r="A36" s="162" t="s">
        <v>3</v>
      </c>
      <c r="B36" s="56" t="s">
        <v>22</v>
      </c>
      <c r="C36" s="40">
        <f>100*('Table KP Tshs'!C42/'Table KP Tshs'!C37-1)</f>
        <v>3.240908010004695</v>
      </c>
      <c r="D36" s="40">
        <f>100*('Table KP Tshs'!D42/'Table KP Tshs'!D37-1)</f>
        <v>6.2220767627787055</v>
      </c>
      <c r="E36" s="40">
        <f>100*('Table KP Tshs'!E42/'Table KP Tshs'!E37-1)</f>
        <v>11.400537139567568</v>
      </c>
      <c r="F36" s="40">
        <f>100*('Table KP Tshs'!F42/'Table KP Tshs'!F37-1)</f>
        <v>7.291560089264837</v>
      </c>
      <c r="G36" s="40">
        <f>100*('Table KP Tshs'!G42/'Table KP Tshs'!G37-1)</f>
        <v>-0.8298934429041505</v>
      </c>
      <c r="H36" s="40">
        <f>100*('Table KP Tshs'!H42/'Table KP Tshs'!H37-1)</f>
        <v>-2.2167599764033263</v>
      </c>
      <c r="I36" s="40">
        <f>100*('Table KP Tshs'!I42/'Table KP Tshs'!I37-1)</f>
        <v>7.751726439587192</v>
      </c>
      <c r="J36" s="40">
        <f>100*('Table KP Tshs'!J42/'Table KP Tshs'!J37-1)</f>
        <v>3.001461496422997</v>
      </c>
      <c r="K36" s="40">
        <f>100*('Table KP Tshs'!K42/'Table KP Tshs'!K37-1)</f>
        <v>11.777175161508179</v>
      </c>
      <c r="L36" s="51">
        <f>100*('Table KP Tshs'!L42/'Table KP Tshs'!L37-1)</f>
        <v>20.773714653804642</v>
      </c>
      <c r="M36" s="51">
        <f>100*('Table KP Tshs'!M42/'Table KP Tshs'!M37-1)</f>
        <v>6.816498732122067</v>
      </c>
      <c r="N36" s="162" t="s">
        <v>3</v>
      </c>
      <c r="O36" s="56" t="s">
        <v>22</v>
      </c>
      <c r="P36" s="40">
        <f>100*('Table KP Tshs'!P42/'Table KP Tshs'!P37-1)</f>
        <v>-15.132410767102122</v>
      </c>
      <c r="Q36" s="40">
        <f>100*('Table KP Tshs'!Q42/'Table KP Tshs'!Q37-1)</f>
        <v>109.76592639882531</v>
      </c>
      <c r="R36" s="40">
        <f>100*('Table KP Tshs'!R42/'Table KP Tshs'!R37-1)</f>
        <v>-16.874686784269056</v>
      </c>
      <c r="S36" s="40">
        <f>100*('Table KP Tshs'!S42/'Table KP Tshs'!S37-1)</f>
        <v>1.8108423732283496</v>
      </c>
      <c r="T36" s="40">
        <f>100*('Table KP Tshs'!T42/'Table KP Tshs'!T37-1)</f>
        <v>6.076575813777474</v>
      </c>
      <c r="U36" s="40">
        <f>100*('Table KP Tshs'!U42/'Table KP Tshs'!U37-1)</f>
        <v>4.307708828702572</v>
      </c>
      <c r="V36" s="40">
        <f>100*('Table KP Tshs'!V42/'Table KP Tshs'!V37-1)</f>
        <v>5.449866414005711</v>
      </c>
      <c r="W36" s="40">
        <f>100*('Table KP Tshs'!W42/'Table KP Tshs'!W37-1)</f>
        <v>-0.21405524252857688</v>
      </c>
      <c r="X36" s="40">
        <f>100*('Table KP Tshs'!X42/'Table KP Tshs'!X37-1)</f>
        <v>4.46651156741984</v>
      </c>
      <c r="Y36" s="40">
        <f>100*('Table KP Tshs'!Y42/'Table KP Tshs'!Y37-1)</f>
        <v>12.73284774692911</v>
      </c>
      <c r="Z36" s="42">
        <f>100*('Table KP Tshs'!Z42/'Table KP Tshs'!Z37-1)</f>
        <v>5.007005205492421</v>
      </c>
    </row>
    <row r="37" spans="1:26" ht="12">
      <c r="A37" s="162"/>
      <c r="B37" s="56" t="s">
        <v>23</v>
      </c>
      <c r="C37" s="40">
        <f>100*('Table KP Tshs'!C43/'Table KP Tshs'!C38-1)</f>
        <v>3.0750731272996434</v>
      </c>
      <c r="D37" s="40">
        <f>100*('Table KP Tshs'!D43/'Table KP Tshs'!D38-1)</f>
        <v>22.2169182182139</v>
      </c>
      <c r="E37" s="40">
        <f>100*('Table KP Tshs'!E43/'Table KP Tshs'!E38-1)</f>
        <v>10.095594438715993</v>
      </c>
      <c r="F37" s="40">
        <f>100*('Table KP Tshs'!F43/'Table KP Tshs'!F38-1)</f>
        <v>13.913281316854565</v>
      </c>
      <c r="G37" s="40">
        <f>100*('Table KP Tshs'!G43/'Table KP Tshs'!G38-1)</f>
        <v>3.8510934945935382</v>
      </c>
      <c r="H37" s="40">
        <f>100*('Table KP Tshs'!H43/'Table KP Tshs'!H38-1)</f>
        <v>36.25715589872607</v>
      </c>
      <c r="I37" s="40">
        <f>100*('Table KP Tshs'!I43/'Table KP Tshs'!I38-1)</f>
        <v>12.609464649001879</v>
      </c>
      <c r="J37" s="40">
        <f>100*('Table KP Tshs'!J43/'Table KP Tshs'!J38-1)</f>
        <v>4.790561294381956</v>
      </c>
      <c r="K37" s="40">
        <f>100*('Table KP Tshs'!K43/'Table KP Tshs'!K38-1)</f>
        <v>4.4880006969209685</v>
      </c>
      <c r="L37" s="51">
        <f>100*('Table KP Tshs'!L43/'Table KP Tshs'!L38-1)</f>
        <v>14.315627208577663</v>
      </c>
      <c r="M37" s="51">
        <f>100*('Table KP Tshs'!M43/'Table KP Tshs'!M38-1)</f>
        <v>12.702130836799341</v>
      </c>
      <c r="N37" s="162"/>
      <c r="O37" s="56" t="s">
        <v>23</v>
      </c>
      <c r="P37" s="40">
        <f>100*('Table KP Tshs'!P43/'Table KP Tshs'!P38-1)</f>
        <v>-24.383030205974343</v>
      </c>
      <c r="Q37" s="40">
        <f>100*('Table KP Tshs'!Q43/'Table KP Tshs'!Q38-1)</f>
        <v>98.063812667291</v>
      </c>
      <c r="R37" s="40">
        <f>100*('Table KP Tshs'!R43/'Table KP Tshs'!R38-1)</f>
        <v>-6.106419654532791</v>
      </c>
      <c r="S37" s="40">
        <f>100*('Table KP Tshs'!S43/'Table KP Tshs'!S38-1)</f>
        <v>1.831499590272312</v>
      </c>
      <c r="T37" s="40">
        <f>100*('Table KP Tshs'!T43/'Table KP Tshs'!T38-1)</f>
        <v>6.076575813777474</v>
      </c>
      <c r="U37" s="40">
        <f>100*('Table KP Tshs'!U43/'Table KP Tshs'!U38-1)</f>
        <v>2.8517275731892555</v>
      </c>
      <c r="V37" s="40">
        <f>100*('Table KP Tshs'!V43/'Table KP Tshs'!V38-1)</f>
        <v>5.849258461613593</v>
      </c>
      <c r="W37" s="40">
        <f>100*('Table KP Tshs'!W43/'Table KP Tshs'!W38-1)</f>
        <v>7.270784061736535</v>
      </c>
      <c r="X37" s="40">
        <f>100*('Table KP Tshs'!X43/'Table KP Tshs'!X38-1)</f>
        <v>7.289551362821012</v>
      </c>
      <c r="Y37" s="40">
        <f>100*('Table KP Tshs'!Y43/'Table KP Tshs'!Y38-1)</f>
        <v>8.563642589834686</v>
      </c>
      <c r="Z37" s="42">
        <f>100*('Table KP Tshs'!Z43/'Table KP Tshs'!Z38-1)</f>
        <v>7.376866748476885</v>
      </c>
    </row>
    <row r="38" spans="1:32" ht="12">
      <c r="A38" s="162"/>
      <c r="B38" s="56" t="s">
        <v>24</v>
      </c>
      <c r="C38" s="40">
        <f>100*('Table KP Tshs'!C44/'Table KP Tshs'!C39-1)</f>
        <v>1.5818986831861892</v>
      </c>
      <c r="D38" s="40">
        <f>100*('Table KP Tshs'!D44/'Table KP Tshs'!D39-1)</f>
        <v>0.5482918148416172</v>
      </c>
      <c r="E38" s="40">
        <f>100*('Table KP Tshs'!E44/'Table KP Tshs'!E39-1)</f>
        <v>8.704545703858479</v>
      </c>
      <c r="F38" s="40">
        <f>100*('Table KP Tshs'!F44/'Table KP Tshs'!F39-1)</f>
        <v>18.825188263104042</v>
      </c>
      <c r="G38" s="40">
        <f>100*('Table KP Tshs'!G44/'Table KP Tshs'!G39-1)</f>
        <v>3.2091110150596514</v>
      </c>
      <c r="H38" s="40">
        <f>100*('Table KP Tshs'!H44/'Table KP Tshs'!H39-1)</f>
        <v>10.28589189631164</v>
      </c>
      <c r="I38" s="40">
        <f>100*('Table KP Tshs'!I44/'Table KP Tshs'!I39-1)</f>
        <v>7.7093809271212566</v>
      </c>
      <c r="J38" s="40">
        <f>100*('Table KP Tshs'!J44/'Table KP Tshs'!J39-1)</f>
        <v>4.019999430370347</v>
      </c>
      <c r="K38" s="40">
        <f>100*('Table KP Tshs'!K44/'Table KP Tshs'!K39-1)</f>
        <v>12.572463315905246</v>
      </c>
      <c r="L38" s="51">
        <f>100*('Table KP Tshs'!L44/'Table KP Tshs'!L39-1)</f>
        <v>16.57913225537182</v>
      </c>
      <c r="M38" s="51">
        <f>100*('Table KP Tshs'!M44/'Table KP Tshs'!M39-1)</f>
        <v>14.728633328580498</v>
      </c>
      <c r="N38" s="162"/>
      <c r="O38" s="56" t="s">
        <v>24</v>
      </c>
      <c r="P38" s="40">
        <f>100*('Table KP Tshs'!P44/'Table KP Tshs'!P39-1)</f>
        <v>1.9663448786723547</v>
      </c>
      <c r="Q38" s="40">
        <f>100*('Table KP Tshs'!Q44/'Table KP Tshs'!Q39-1)</f>
        <v>26.870162998308533</v>
      </c>
      <c r="R38" s="40">
        <f>100*('Table KP Tshs'!R44/'Table KP Tshs'!R39-1)</f>
        <v>-9.474987547657598</v>
      </c>
      <c r="S38" s="40">
        <f>100*('Table KP Tshs'!S44/'Table KP Tshs'!S39-1)</f>
        <v>1.852019057551102</v>
      </c>
      <c r="T38" s="40">
        <f>100*('Table KP Tshs'!T44/'Table KP Tshs'!T39-1)</f>
        <v>6.629399012452897</v>
      </c>
      <c r="U38" s="40">
        <f>100*('Table KP Tshs'!U44/'Table KP Tshs'!U39-1)</f>
        <v>2.6404457457209762</v>
      </c>
      <c r="V38" s="40">
        <f>100*('Table KP Tshs'!V44/'Table KP Tshs'!V39-1)</f>
        <v>5.685837329280785</v>
      </c>
      <c r="W38" s="40">
        <f>100*('Table KP Tshs'!W44/'Table KP Tshs'!W39-1)</f>
        <v>8.92738104170505</v>
      </c>
      <c r="X38" s="40">
        <f>100*('Table KP Tshs'!X44/'Table KP Tshs'!X39-1)</f>
        <v>5.770897009826381</v>
      </c>
      <c r="Y38" s="40">
        <f>100*('Table KP Tshs'!Y44/'Table KP Tshs'!Y39-1)</f>
        <v>-3.3130676014425875</v>
      </c>
      <c r="Z38" s="42">
        <f>100*('Table KP Tshs'!Z44/'Table KP Tshs'!Z39-1)</f>
        <v>5.0564007110176945</v>
      </c>
      <c r="AF38" s="117"/>
    </row>
    <row r="39" spans="1:110" s="9" customFormat="1" ht="12">
      <c r="A39" s="162"/>
      <c r="B39" s="56" t="s">
        <v>25</v>
      </c>
      <c r="C39" s="40">
        <f>100*('Table KP Tshs'!C45/'Table KP Tshs'!C40-1)</f>
        <v>2.636036529795227</v>
      </c>
      <c r="D39" s="40">
        <f>100*('Table KP Tshs'!D45/'Table KP Tshs'!D40-1)</f>
        <v>3.0437204550916253</v>
      </c>
      <c r="E39" s="40">
        <f>100*('Table KP Tshs'!E45/'Table KP Tshs'!E40-1)</f>
        <v>5.918750195712152</v>
      </c>
      <c r="F39" s="40">
        <f>100*('Table KP Tshs'!F45/'Table KP Tshs'!F40-1)</f>
        <v>13.27702154140975</v>
      </c>
      <c r="G39" s="40">
        <f>100*('Table KP Tshs'!G45/'Table KP Tshs'!G40-1)</f>
        <v>2.424461375372866</v>
      </c>
      <c r="H39" s="40">
        <f>100*('Table KP Tshs'!H45/'Table KP Tshs'!H40-1)</f>
        <v>3.2559778040906817</v>
      </c>
      <c r="I39" s="40">
        <f>100*('Table KP Tshs'!I45/'Table KP Tshs'!I40-1)</f>
        <v>11.88128631990828</v>
      </c>
      <c r="J39" s="40">
        <f>100*('Table KP Tshs'!J45/'Table KP Tshs'!J40-1)</f>
        <v>2.991033314887348</v>
      </c>
      <c r="K39" s="40">
        <f>100*('Table KP Tshs'!K45/'Table KP Tshs'!K40-1)</f>
        <v>13.639839582490044</v>
      </c>
      <c r="L39" s="51">
        <f>100*('Table KP Tshs'!L45/'Table KP Tshs'!L40-1)</f>
        <v>46.20007623823472</v>
      </c>
      <c r="M39" s="51">
        <f>100*('Table KP Tshs'!M45/'Table KP Tshs'!M40-1)</f>
        <v>15.94493710827576</v>
      </c>
      <c r="N39" s="162"/>
      <c r="O39" s="56" t="s">
        <v>25</v>
      </c>
      <c r="P39" s="40">
        <f>100*('Table KP Tshs'!P45/'Table KP Tshs'!P40-1)</f>
        <v>17.711920047882025</v>
      </c>
      <c r="Q39" s="40">
        <f>100*('Table KP Tshs'!Q45/'Table KP Tshs'!Q40-1)</f>
        <v>-25.167236067634015</v>
      </c>
      <c r="R39" s="40">
        <f>100*('Table KP Tshs'!R45/'Table KP Tshs'!R40-1)</f>
        <v>77.97458999721665</v>
      </c>
      <c r="S39" s="40">
        <f>100*('Table KP Tshs'!S45/'Table KP Tshs'!S40-1)</f>
        <v>1.8723999453647666</v>
      </c>
      <c r="T39" s="40">
        <f>100*('Table KP Tshs'!T45/'Table KP Tshs'!T40-1)</f>
        <v>6.629399012452897</v>
      </c>
      <c r="U39" s="40">
        <f>100*('Table KP Tshs'!U45/'Table KP Tshs'!U40-1)</f>
        <v>3.622013534499491</v>
      </c>
      <c r="V39" s="40">
        <f>100*('Table KP Tshs'!V45/'Table KP Tshs'!V40-1)</f>
        <v>5.454874680257049</v>
      </c>
      <c r="W39" s="40">
        <f>100*('Table KP Tshs'!W45/'Table KP Tshs'!W40-1)</f>
        <v>15.578635898652916</v>
      </c>
      <c r="X39" s="40">
        <f>100*('Table KP Tshs'!X45/'Table KP Tshs'!X40-1)</f>
        <v>8.730130741640018</v>
      </c>
      <c r="Y39" s="40">
        <f>100*('Table KP Tshs'!Y45/'Table KP Tshs'!Y40-1)</f>
        <v>-0.832751770247131</v>
      </c>
      <c r="Z39" s="42">
        <f>100*('Table KP Tshs'!Z45/'Table KP Tshs'!Z40-1)</f>
        <v>7.997798712480542</v>
      </c>
      <c r="AA39" s="7"/>
      <c r="AB39" s="7"/>
      <c r="AC39" s="7"/>
      <c r="AD39" s="7"/>
      <c r="AE39" s="11"/>
      <c r="AF39" s="110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</row>
    <row r="40" spans="1:110" s="9" customFormat="1" ht="12">
      <c r="A40" s="61"/>
      <c r="B40" s="55"/>
      <c r="C40" s="41"/>
      <c r="D40" s="41"/>
      <c r="E40" s="41"/>
      <c r="F40" s="41"/>
      <c r="G40" s="41"/>
      <c r="H40" s="41"/>
      <c r="I40" s="41"/>
      <c r="J40" s="41"/>
      <c r="K40" s="41"/>
      <c r="L40" s="45"/>
      <c r="M40" s="45"/>
      <c r="N40" s="63"/>
      <c r="O40" s="55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4"/>
      <c r="AA40" s="7"/>
      <c r="AB40" s="7"/>
      <c r="AC40" s="7"/>
      <c r="AD40" s="7"/>
      <c r="AE40" s="11"/>
      <c r="AF40" s="110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</row>
    <row r="41" spans="1:110" ht="12">
      <c r="A41" s="162" t="s">
        <v>4</v>
      </c>
      <c r="B41" s="56" t="s">
        <v>22</v>
      </c>
      <c r="C41" s="40">
        <f>100*('Table KP Tshs'!C47/'Table KP Tshs'!C42-1)</f>
        <v>3.077923723914955</v>
      </c>
      <c r="D41" s="40">
        <f>100*('Table KP Tshs'!D47/'Table KP Tshs'!D42-1)</f>
        <v>10.562156802115474</v>
      </c>
      <c r="E41" s="40">
        <f>100*('Table KP Tshs'!E47/'Table KP Tshs'!E42-1)</f>
        <v>6.0165803934953965</v>
      </c>
      <c r="F41" s="40">
        <f>100*('Table KP Tshs'!F47/'Table KP Tshs'!F42-1)</f>
        <v>4.648327940529962</v>
      </c>
      <c r="G41" s="40">
        <f>100*('Table KP Tshs'!G47/'Table KP Tshs'!G42-1)</f>
        <v>-1.222210559461856</v>
      </c>
      <c r="H41" s="40">
        <f>100*('Table KP Tshs'!H47/'Table KP Tshs'!H42-1)</f>
        <v>33.51125649975977</v>
      </c>
      <c r="I41" s="40">
        <f>100*('Table KP Tshs'!I47/'Table KP Tshs'!I42-1)</f>
        <v>9.749099193124632</v>
      </c>
      <c r="J41" s="40">
        <f>100*('Table KP Tshs'!J47/'Table KP Tshs'!J42-1)</f>
        <v>3.7366241195001315</v>
      </c>
      <c r="K41" s="40">
        <f>100*('Table KP Tshs'!K47/'Table KP Tshs'!K42-1)</f>
        <v>10.468110358780214</v>
      </c>
      <c r="L41" s="51">
        <f>100*('Table KP Tshs'!L47/'Table KP Tshs'!L42-1)</f>
        <v>-0.747281909745301</v>
      </c>
      <c r="M41" s="51">
        <f>100*('Table KP Tshs'!M47/'Table KP Tshs'!M42-1)</f>
        <v>20.09931295550642</v>
      </c>
      <c r="N41" s="162" t="s">
        <v>4</v>
      </c>
      <c r="O41" s="56" t="s">
        <v>22</v>
      </c>
      <c r="P41" s="40">
        <f>100*('Table KP Tshs'!P47/'Table KP Tshs'!P42-1)</f>
        <v>27.735003555968206</v>
      </c>
      <c r="Q41" s="40">
        <f>100*('Table KP Tshs'!Q47/'Table KP Tshs'!Q42-1)</f>
        <v>-7.143888438489176</v>
      </c>
      <c r="R41" s="40">
        <f>100*('Table KP Tshs'!R47/'Table KP Tshs'!R42-1)</f>
        <v>5.165162907320986</v>
      </c>
      <c r="S41" s="40">
        <f>100*('Table KP Tshs'!S47/'Table KP Tshs'!S42-1)</f>
        <v>1.8926414681428527</v>
      </c>
      <c r="T41" s="40">
        <f>100*('Table KP Tshs'!T47/'Table KP Tshs'!T42-1)</f>
        <v>6.187538279118843</v>
      </c>
      <c r="U41" s="40">
        <f>100*('Table KP Tshs'!U47/'Table KP Tshs'!U42-1)</f>
        <v>4.224967667413271</v>
      </c>
      <c r="V41" s="40">
        <f>100*('Table KP Tshs'!V47/'Table KP Tshs'!V42-1)</f>
        <v>5.789344760444037</v>
      </c>
      <c r="W41" s="40">
        <f>100*('Table KP Tshs'!W47/'Table KP Tshs'!W42-1)</f>
        <v>24.773981606796937</v>
      </c>
      <c r="X41" s="40">
        <f>100*('Table KP Tshs'!X47/'Table KP Tshs'!X42-1)</f>
        <v>8.407528729180358</v>
      </c>
      <c r="Y41" s="40">
        <f>100*('Table KP Tshs'!Y47/'Table KP Tshs'!Y42-1)</f>
        <v>1.502300427312253</v>
      </c>
      <c r="Z41" s="42">
        <f>100*('Table KP Tshs'!Z47/'Table KP Tshs'!Z42-1)</f>
        <v>7.922812266502888</v>
      </c>
      <c r="AA41" s="7"/>
      <c r="AB41" s="7"/>
      <c r="AC41" s="7"/>
      <c r="AD41" s="112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</row>
    <row r="42" spans="1:110" ht="12">
      <c r="A42" s="162"/>
      <c r="B42" s="56" t="s">
        <v>23</v>
      </c>
      <c r="C42" s="40">
        <f>100*('Table KP Tshs'!C48/'Table KP Tshs'!C43-1)</f>
        <v>3.018573937896285</v>
      </c>
      <c r="D42" s="40">
        <f>100*('Table KP Tshs'!D48/'Table KP Tshs'!D43-1)</f>
        <v>3.6620758912467632</v>
      </c>
      <c r="E42" s="40">
        <f>100*('Table KP Tshs'!E48/'Table KP Tshs'!E43-1)</f>
        <v>10.16201891572317</v>
      </c>
      <c r="F42" s="40">
        <f>100*('Table KP Tshs'!F48/'Table KP Tshs'!F43-1)</f>
        <v>0.011364693208237853</v>
      </c>
      <c r="G42" s="40">
        <f>100*('Table KP Tshs'!G48/'Table KP Tshs'!G43-1)</f>
        <v>-2.3142834461229</v>
      </c>
      <c r="H42" s="40">
        <f>100*('Table KP Tshs'!H48/'Table KP Tshs'!H43-1)</f>
        <v>21.267050383105122</v>
      </c>
      <c r="I42" s="40">
        <f>100*('Table KP Tshs'!I48/'Table KP Tshs'!I43-1)</f>
        <v>12.554326206395206</v>
      </c>
      <c r="J42" s="40">
        <f>100*('Table KP Tshs'!J48/'Table KP Tshs'!J43-1)</f>
        <v>4.614109572385661</v>
      </c>
      <c r="K42" s="40">
        <f>100*('Table KP Tshs'!K48/'Table KP Tshs'!K43-1)</f>
        <v>9.002297196804921</v>
      </c>
      <c r="L42" s="51">
        <f>100*('Table KP Tshs'!L48/'Table KP Tshs'!L43-1)</f>
        <v>11.145134269514333</v>
      </c>
      <c r="M42" s="51">
        <f>100*('Table KP Tshs'!M48/'Table KP Tshs'!M43-1)</f>
        <v>18.075765169369284</v>
      </c>
      <c r="N42" s="162"/>
      <c r="O42" s="56" t="s">
        <v>23</v>
      </c>
      <c r="P42" s="40">
        <f>100*('Table KP Tshs'!P48/'Table KP Tshs'!P43-1)</f>
        <v>51.70199071453434</v>
      </c>
      <c r="Q42" s="40">
        <f>100*('Table KP Tshs'!Q48/'Table KP Tshs'!Q43-1)</f>
        <v>5.151444068841138</v>
      </c>
      <c r="R42" s="40">
        <f>100*('Table KP Tshs'!R48/'Table KP Tshs'!R43-1)</f>
        <v>19.66657639512377</v>
      </c>
      <c r="S42" s="40">
        <f>100*('Table KP Tshs'!S48/'Table KP Tshs'!S43-1)</f>
        <v>1.9127428841329674</v>
      </c>
      <c r="T42" s="40">
        <f>100*('Table KP Tshs'!T48/'Table KP Tshs'!T43-1)</f>
        <v>6.187538279118843</v>
      </c>
      <c r="U42" s="40">
        <f>100*('Table KP Tshs'!U48/'Table KP Tshs'!U43-1)</f>
        <v>4.3485757909938805</v>
      </c>
      <c r="V42" s="40">
        <f>100*('Table KP Tshs'!V48/'Table KP Tshs'!V43-1)</f>
        <v>6.059284024317058</v>
      </c>
      <c r="W42" s="40">
        <f>100*('Table KP Tshs'!W48/'Table KP Tshs'!W43-1)</f>
        <v>25.250905253705813</v>
      </c>
      <c r="X42" s="40">
        <f>100*('Table KP Tshs'!X48/'Table KP Tshs'!X43-1)</f>
        <v>10.118711320892304</v>
      </c>
      <c r="Y42" s="40">
        <f>100*('Table KP Tshs'!Y48/'Table KP Tshs'!Y43-1)</f>
        <v>11.705331565717314</v>
      </c>
      <c r="Z42" s="42">
        <f>100*('Table KP Tshs'!Z48/'Table KP Tshs'!Z43-1)</f>
        <v>10.228646559198818</v>
      </c>
      <c r="AA42" s="7"/>
      <c r="AB42" s="7"/>
      <c r="AC42" s="111"/>
      <c r="AD42" s="110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</row>
    <row r="43" spans="1:110" ht="12">
      <c r="A43" s="162"/>
      <c r="B43" s="56" t="s">
        <v>24</v>
      </c>
      <c r="C43" s="40">
        <f>100*('Table KP Tshs'!C49/'Table KP Tshs'!C44-1)</f>
        <v>4.387609034629114</v>
      </c>
      <c r="D43" s="40">
        <f>100*('Table KP Tshs'!D49/'Table KP Tshs'!D44-1)</f>
        <v>9.626006680573408</v>
      </c>
      <c r="E43" s="40">
        <f>100*('Table KP Tshs'!E49/'Table KP Tshs'!E44-1)</f>
        <v>4.5847370694335865</v>
      </c>
      <c r="F43" s="40">
        <f>100*('Table KP Tshs'!F49/'Table KP Tshs'!F44-1)</f>
        <v>-14.441605135983771</v>
      </c>
      <c r="G43" s="40">
        <f>100*('Table KP Tshs'!G49/'Table KP Tshs'!G44-1)</f>
        <v>-2.6681922119546675</v>
      </c>
      <c r="H43" s="40">
        <f>100*('Table KP Tshs'!H49/'Table KP Tshs'!H44-1)</f>
        <v>22.297640592871538</v>
      </c>
      <c r="I43" s="40">
        <f>100*('Table KP Tshs'!I49/'Table KP Tshs'!I44-1)</f>
        <v>12.71399407735856</v>
      </c>
      <c r="J43" s="40">
        <f>100*('Table KP Tshs'!J49/'Table KP Tshs'!J44-1)</f>
        <v>3.868993499862605</v>
      </c>
      <c r="K43" s="40">
        <f>100*('Table KP Tshs'!K49/'Table KP Tshs'!K44-1)</f>
        <v>13.292944985280997</v>
      </c>
      <c r="L43" s="51">
        <f>100*('Table KP Tshs'!L49/'Table KP Tshs'!L44-1)</f>
        <v>16.868087792536212</v>
      </c>
      <c r="M43" s="51">
        <f>100*('Table KP Tshs'!M49/'Table KP Tshs'!M44-1)</f>
        <v>13.902098905039729</v>
      </c>
      <c r="N43" s="162"/>
      <c r="O43" s="56" t="s">
        <v>24</v>
      </c>
      <c r="P43" s="40">
        <f>100*('Table KP Tshs'!P49/'Table KP Tshs'!P44-1)</f>
        <v>3.10346029757278</v>
      </c>
      <c r="Q43" s="40">
        <f>100*('Table KP Tshs'!Q49/'Table KP Tshs'!Q44-1)</f>
        <v>16.43533248625171</v>
      </c>
      <c r="R43" s="40">
        <f>100*('Table KP Tshs'!R49/'Table KP Tshs'!R44-1)</f>
        <v>20.518587653927444</v>
      </c>
      <c r="S43" s="40">
        <f>100*('Table KP Tshs'!S49/'Table KP Tshs'!S44-1)</f>
        <v>1.9327034950670008</v>
      </c>
      <c r="T43" s="40">
        <f>100*('Table KP Tshs'!T49/'Table KP Tshs'!T44-1)</f>
        <v>5.080415097214619</v>
      </c>
      <c r="U43" s="40">
        <f>100*('Table KP Tshs'!U49/'Table KP Tshs'!U44-1)</f>
        <v>5.390958054369421</v>
      </c>
      <c r="V43" s="40">
        <f>100*('Table KP Tshs'!V49/'Table KP Tshs'!V44-1)</f>
        <v>5.679539485803864</v>
      </c>
      <c r="W43" s="40">
        <f>100*('Table KP Tshs'!W49/'Table KP Tshs'!W44-1)</f>
        <v>24.64556779655629</v>
      </c>
      <c r="X43" s="40">
        <f>100*('Table KP Tshs'!X49/'Table KP Tshs'!X44-1)</f>
        <v>8.482659655172519</v>
      </c>
      <c r="Y43" s="40">
        <f>100*('Table KP Tshs'!Y49/'Table KP Tshs'!Y44-1)</f>
        <v>19.12978736635025</v>
      </c>
      <c r="Z43" s="42">
        <f>100*('Table KP Tshs'!Z49/'Table KP Tshs'!Z44-1)</f>
        <v>9.253389678770896</v>
      </c>
      <c r="AA43" s="7"/>
      <c r="AB43" s="7"/>
      <c r="AC43" s="111"/>
      <c r="AD43" s="110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</row>
    <row r="44" spans="1:110" s="14" customFormat="1" ht="12">
      <c r="A44" s="162"/>
      <c r="B44" s="56" t="s">
        <v>25</v>
      </c>
      <c r="C44" s="40">
        <f>100*('Table KP Tshs'!C50/'Table KP Tshs'!C45-1)</f>
        <v>3.636049118318452</v>
      </c>
      <c r="D44" s="40">
        <f>100*('Table KP Tshs'!D50/'Table KP Tshs'!D45-1)</f>
        <v>1.7261544188622802</v>
      </c>
      <c r="E44" s="40">
        <f>100*('Table KP Tshs'!E50/'Table KP Tshs'!E45-1)</f>
        <v>7.280851638537866</v>
      </c>
      <c r="F44" s="40">
        <f>100*('Table KP Tshs'!F50/'Table KP Tshs'!F45-1)</f>
        <v>-5.842810651761532</v>
      </c>
      <c r="G44" s="40">
        <f>100*('Table KP Tshs'!G50/'Table KP Tshs'!G45-1)</f>
        <v>1.2356223713389403</v>
      </c>
      <c r="H44" s="40">
        <f>100*('Table KP Tshs'!H50/'Table KP Tshs'!H45-1)</f>
        <v>17.01132805320651</v>
      </c>
      <c r="I44" s="40">
        <f>100*('Table KP Tshs'!I50/'Table KP Tshs'!I45-1)</f>
        <v>10.245337838483337</v>
      </c>
      <c r="J44" s="40">
        <f>100*('Table KP Tshs'!J50/'Table KP Tshs'!J45-1)</f>
        <v>4.387929992467976</v>
      </c>
      <c r="K44" s="40">
        <f>100*('Table KP Tshs'!K50/'Table KP Tshs'!K45-1)</f>
        <v>-12.565585018919101</v>
      </c>
      <c r="L44" s="51">
        <f>100*('Table KP Tshs'!L50/'Table KP Tshs'!L45-1)</f>
        <v>7.216016946210191</v>
      </c>
      <c r="M44" s="51">
        <f>100*('Table KP Tshs'!M50/'Table KP Tshs'!M45-1)</f>
        <v>8.214046947714305</v>
      </c>
      <c r="N44" s="162"/>
      <c r="O44" s="56" t="s">
        <v>25</v>
      </c>
      <c r="P44" s="40">
        <f>100*('Table KP Tshs'!P50/'Table KP Tshs'!P45-1)</f>
        <v>-4.567400479399675</v>
      </c>
      <c r="Q44" s="40">
        <f>100*('Table KP Tshs'!Q50/'Table KP Tshs'!Q45-1)</f>
        <v>5.944276618554856</v>
      </c>
      <c r="R44" s="40">
        <f>100*('Table KP Tshs'!R50/'Table KP Tshs'!R45-1)</f>
        <v>-11.996582486854024</v>
      </c>
      <c r="S44" s="40">
        <f>100*('Table KP Tshs'!S50/'Table KP Tshs'!S45-1)</f>
        <v>1.9525226458045886</v>
      </c>
      <c r="T44" s="40">
        <f>100*('Table KP Tshs'!T50/'Table KP Tshs'!T45-1)</f>
        <v>5.080415097214619</v>
      </c>
      <c r="U44" s="40">
        <f>100*('Table KP Tshs'!U50/'Table KP Tshs'!U45-1)</f>
        <v>7.309800217036844</v>
      </c>
      <c r="V44" s="40">
        <f>100*('Table KP Tshs'!V50/'Table KP Tshs'!V45-1)</f>
        <v>5.778936017264935</v>
      </c>
      <c r="W44" s="40">
        <f>100*('Table KP Tshs'!W50/'Table KP Tshs'!W45-1)</f>
        <v>16.4084032018045</v>
      </c>
      <c r="X44" s="40">
        <f>100*('Table KP Tshs'!X50/'Table KP Tshs'!X45-1)</f>
        <v>3.5564839925837477</v>
      </c>
      <c r="Y44" s="40">
        <f>100*('Table KP Tshs'!Y50/'Table KP Tshs'!Y45-1)</f>
        <v>15.971452090012406</v>
      </c>
      <c r="Z44" s="42">
        <f>100*('Table KP Tshs'!Z50/'Table KP Tshs'!Z45-1)</f>
        <v>4.429491895789872</v>
      </c>
      <c r="AA44" s="7"/>
      <c r="AB44" s="7"/>
      <c r="AC44" s="111"/>
      <c r="AD44" s="110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</row>
    <row r="45" spans="1:110" s="9" customFormat="1" ht="12">
      <c r="A45" s="60"/>
      <c r="B45" s="55"/>
      <c r="C45" s="41"/>
      <c r="D45" s="41"/>
      <c r="E45" s="41"/>
      <c r="F45" s="41"/>
      <c r="G45" s="41"/>
      <c r="H45" s="41"/>
      <c r="I45" s="41"/>
      <c r="J45" s="41"/>
      <c r="K45" s="41"/>
      <c r="L45" s="45"/>
      <c r="M45" s="45"/>
      <c r="N45" s="63"/>
      <c r="O45" s="55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4"/>
      <c r="AA45" s="7"/>
      <c r="AB45" s="7"/>
      <c r="AC45" s="111"/>
      <c r="AD45" s="110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</row>
    <row r="46" spans="1:110" ht="12">
      <c r="A46" s="162" t="s">
        <v>5</v>
      </c>
      <c r="B46" s="56" t="s">
        <v>22</v>
      </c>
      <c r="C46" s="40">
        <f>100*('Table KP Tshs'!C52/'Table KP Tshs'!C47-1)</f>
        <v>3.5231842951097825</v>
      </c>
      <c r="D46" s="40">
        <f>100*('Table KP Tshs'!D52/'Table KP Tshs'!D47-1)</f>
        <v>7.530776197055888</v>
      </c>
      <c r="E46" s="40">
        <f>100*('Table KP Tshs'!E52/'Table KP Tshs'!E47-1)</f>
        <v>3.561317307995604</v>
      </c>
      <c r="F46" s="40">
        <f>100*('Table KP Tshs'!F52/'Table KP Tshs'!F47-1)</f>
        <v>-6.300619347868364</v>
      </c>
      <c r="G46" s="40">
        <f>100*('Table KP Tshs'!G52/'Table KP Tshs'!G47-1)</f>
        <v>2.615593526033333</v>
      </c>
      <c r="H46" s="40">
        <f>100*('Table KP Tshs'!H52/'Table KP Tshs'!H47-1)</f>
        <v>7.450618187398272</v>
      </c>
      <c r="I46" s="40">
        <f>100*('Table KP Tshs'!I52/'Table KP Tshs'!I47-1)</f>
        <v>9.15718686367435</v>
      </c>
      <c r="J46" s="40">
        <f>100*('Table KP Tshs'!J52/'Table KP Tshs'!J47-1)</f>
        <v>4.327013565121929</v>
      </c>
      <c r="K46" s="40">
        <f>100*('Table KP Tshs'!K52/'Table KP Tshs'!K47-1)</f>
        <v>4.263382822982598</v>
      </c>
      <c r="L46" s="51">
        <f>100*('Table KP Tshs'!L52/'Table KP Tshs'!L47-1)</f>
        <v>34.55469696921853</v>
      </c>
      <c r="M46" s="51">
        <f>100*('Table KP Tshs'!M52/'Table KP Tshs'!M47-1)</f>
        <v>5.680804312220911</v>
      </c>
      <c r="N46" s="162" t="s">
        <v>5</v>
      </c>
      <c r="O46" s="56" t="s">
        <v>22</v>
      </c>
      <c r="P46" s="40">
        <f>100*('Table KP Tshs'!P52/'Table KP Tshs'!P47-1)</f>
        <v>10.586355248292989</v>
      </c>
      <c r="Q46" s="40">
        <f>100*('Table KP Tshs'!Q52/'Table KP Tshs'!Q47-1)</f>
        <v>0.971700293002109</v>
      </c>
      <c r="R46" s="40">
        <f>100*('Table KP Tshs'!R52/'Table KP Tshs'!R47-1)</f>
        <v>36.882462480529085</v>
      </c>
      <c r="S46" s="40">
        <f>100*('Table KP Tshs'!S52/'Table KP Tshs'!S47-1)</f>
        <v>1.9721997239553923</v>
      </c>
      <c r="T46" s="40">
        <f>100*('Table KP Tshs'!T52/'Table KP Tshs'!T47-1)</f>
        <v>5.74484478406978</v>
      </c>
      <c r="U46" s="40">
        <f>100*('Table KP Tshs'!U52/'Table KP Tshs'!U47-1)</f>
        <v>9.906472436668068</v>
      </c>
      <c r="V46" s="40">
        <f>100*('Table KP Tshs'!V52/'Table KP Tshs'!V47-1)</f>
        <v>5.956620342024355</v>
      </c>
      <c r="W46" s="40">
        <f>100*('Table KP Tshs'!W52/'Table KP Tshs'!W47-1)</f>
        <v>5.620210685947957</v>
      </c>
      <c r="X46" s="40">
        <f>100*('Table KP Tshs'!X52/'Table KP Tshs'!X47-1)</f>
        <v>7.001537349831688</v>
      </c>
      <c r="Y46" s="40">
        <f>100*('Table KP Tshs'!Y52/'Table KP Tshs'!Y47-1)</f>
        <v>8.565002123186138</v>
      </c>
      <c r="Z46" s="42">
        <f>100*('Table KP Tshs'!Z52/'Table KP Tshs'!Z47-1)</f>
        <v>7.1047565430507165</v>
      </c>
      <c r="AA46" s="7"/>
      <c r="AB46" s="7"/>
      <c r="AC46" s="111"/>
      <c r="AD46" s="110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</row>
    <row r="47" spans="1:110" ht="12">
      <c r="A47" s="162"/>
      <c r="B47" s="56" t="s">
        <v>23</v>
      </c>
      <c r="C47" s="40">
        <f>100*('Table KP Tshs'!C53/'Table KP Tshs'!C48-1)</f>
        <v>3.4028203018507064</v>
      </c>
      <c r="D47" s="40">
        <f>100*('Table KP Tshs'!D53/'Table KP Tshs'!D48-1)</f>
        <v>7.7702351301317085</v>
      </c>
      <c r="E47" s="40">
        <f>100*('Table KP Tshs'!E53/'Table KP Tshs'!E48-1)</f>
        <v>3.589153244187404</v>
      </c>
      <c r="F47" s="40">
        <f>100*('Table KP Tshs'!F53/'Table KP Tshs'!F48-1)</f>
        <v>-1.4777354512641172</v>
      </c>
      <c r="G47" s="40">
        <f>100*('Table KP Tshs'!G53/'Table KP Tshs'!G48-1)</f>
        <v>2.8367685241108775</v>
      </c>
      <c r="H47" s="40">
        <f>100*('Table KP Tshs'!H53/'Table KP Tshs'!H48-1)</f>
        <v>-6.891185989708948</v>
      </c>
      <c r="I47" s="40">
        <f>100*('Table KP Tshs'!I53/'Table KP Tshs'!I48-1)</f>
        <v>3.768598428661263</v>
      </c>
      <c r="J47" s="40">
        <f>100*('Table KP Tshs'!J53/'Table KP Tshs'!J48-1)</f>
        <v>3.807088584798124</v>
      </c>
      <c r="K47" s="40">
        <f>100*('Table KP Tshs'!K53/'Table KP Tshs'!K48-1)</f>
        <v>4.160301783076181</v>
      </c>
      <c r="L47" s="51">
        <f>100*('Table KP Tshs'!L53/'Table KP Tshs'!L48-1)</f>
        <v>21.5490967394248</v>
      </c>
      <c r="M47" s="51">
        <f>100*('Table KP Tshs'!M53/'Table KP Tshs'!M48-1)</f>
        <v>2.9161107740927283</v>
      </c>
      <c r="N47" s="162"/>
      <c r="O47" s="56" t="s">
        <v>23</v>
      </c>
      <c r="P47" s="40">
        <f>100*('Table KP Tshs'!P53/'Table KP Tshs'!P48-1)</f>
        <v>0.39972290317416004</v>
      </c>
      <c r="Q47" s="40">
        <f>100*('Table KP Tshs'!Q53/'Table KP Tshs'!Q48-1)</f>
        <v>2.4688657189063434</v>
      </c>
      <c r="R47" s="40">
        <f>100*('Table KP Tshs'!R53/'Table KP Tshs'!R48-1)</f>
        <v>24.22637706117472</v>
      </c>
      <c r="S47" s="40">
        <f>100*('Table KP Tshs'!S53/'Table KP Tshs'!S48-1)</f>
        <v>1.991734159480818</v>
      </c>
      <c r="T47" s="40">
        <f>100*('Table KP Tshs'!T53/'Table KP Tshs'!T48-1)</f>
        <v>5.74484478406978</v>
      </c>
      <c r="U47" s="40">
        <f>100*('Table KP Tshs'!U53/'Table KP Tshs'!U48-1)</f>
        <v>12.089754907082817</v>
      </c>
      <c r="V47" s="40">
        <f>100*('Table KP Tshs'!V53/'Table KP Tshs'!V48-1)</f>
        <v>5.909371135490393</v>
      </c>
      <c r="W47" s="40">
        <f>100*('Table KP Tshs'!W53/'Table KP Tshs'!W48-1)</f>
        <v>0.7382627649718199</v>
      </c>
      <c r="X47" s="40">
        <f>100*('Table KP Tshs'!X53/'Table KP Tshs'!X48-1)</f>
        <v>3.776139086544439</v>
      </c>
      <c r="Y47" s="40">
        <f>100*('Table KP Tshs'!Y53/'Table KP Tshs'!Y48-1)</f>
        <v>-0.2107234835963645</v>
      </c>
      <c r="Z47" s="42">
        <f>100*('Table KP Tshs'!Z53/'Table KP Tshs'!Z48-1)</f>
        <v>3.496192856586089</v>
      </c>
      <c r="AA47" s="7"/>
      <c r="AB47" s="7"/>
      <c r="AC47" s="111"/>
      <c r="AD47" s="110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</row>
    <row r="48" spans="1:110" ht="12">
      <c r="A48" s="162"/>
      <c r="B48" s="56" t="s">
        <v>24</v>
      </c>
      <c r="C48" s="40">
        <f>100*('Table KP Tshs'!C54/'Table KP Tshs'!C49-1)</f>
        <v>2.9787712848457604</v>
      </c>
      <c r="D48" s="40">
        <f>100*('Table KP Tshs'!D54/'Table KP Tshs'!D49-1)</f>
        <v>4.311599486675344</v>
      </c>
      <c r="E48" s="40">
        <f>100*('Table KP Tshs'!E54/'Table KP Tshs'!E49-1)</f>
        <v>3.7138852633643804</v>
      </c>
      <c r="F48" s="40">
        <f>100*('Table KP Tshs'!F54/'Table KP Tshs'!F49-1)</f>
        <v>12.531478880188018</v>
      </c>
      <c r="G48" s="40">
        <f>100*('Table KP Tshs'!G54/'Table KP Tshs'!G49-1)</f>
        <v>5.591038441220797</v>
      </c>
      <c r="H48" s="40">
        <f>100*('Table KP Tshs'!H54/'Table KP Tshs'!H49-1)</f>
        <v>3.654218939433651</v>
      </c>
      <c r="I48" s="40">
        <f>100*('Table KP Tshs'!I54/'Table KP Tshs'!I49-1)</f>
        <v>1.3947599982842673</v>
      </c>
      <c r="J48" s="40">
        <f>100*('Table KP Tshs'!J54/'Table KP Tshs'!J49-1)</f>
        <v>9.673205469070156</v>
      </c>
      <c r="K48" s="40">
        <f>100*('Table KP Tshs'!K54/'Table KP Tshs'!K49-1)</f>
        <v>-0.2719764966792826</v>
      </c>
      <c r="L48" s="51">
        <f>100*('Table KP Tshs'!L54/'Table KP Tshs'!L49-1)</f>
        <v>23.525540161935353</v>
      </c>
      <c r="M48" s="51">
        <f>100*('Table KP Tshs'!M54/'Table KP Tshs'!M49-1)</f>
        <v>4.456750934417553</v>
      </c>
      <c r="N48" s="162"/>
      <c r="O48" s="56" t="s">
        <v>24</v>
      </c>
      <c r="P48" s="40">
        <f>100*('Table KP Tshs'!P54/'Table KP Tshs'!P49-1)</f>
        <v>15.281199514206346</v>
      </c>
      <c r="Q48" s="40">
        <f>100*('Table KP Tshs'!Q54/'Table KP Tshs'!Q49-1)</f>
        <v>5.500706899106844</v>
      </c>
      <c r="R48" s="40">
        <f>100*('Table KP Tshs'!R54/'Table KP Tshs'!R49-1)</f>
        <v>35.107154285761766</v>
      </c>
      <c r="S48" s="40">
        <f>100*('Table KP Tshs'!S54/'Table KP Tshs'!S49-1)</f>
        <v>2.0111254242756837</v>
      </c>
      <c r="T48" s="40">
        <f>100*('Table KP Tshs'!T54/'Table KP Tshs'!T49-1)</f>
        <v>9.011086187475282</v>
      </c>
      <c r="U48" s="40">
        <f>100*('Table KP Tshs'!U54/'Table KP Tshs'!U49-1)</f>
        <v>12.436834114786667</v>
      </c>
      <c r="V48" s="40">
        <f>100*('Table KP Tshs'!V54/'Table KP Tshs'!V49-1)</f>
        <v>7.472077629377671</v>
      </c>
      <c r="W48" s="40">
        <f>100*('Table KP Tshs'!W54/'Table KP Tshs'!W49-1)</f>
        <v>-1.5359561447844117</v>
      </c>
      <c r="X48" s="40">
        <f>100*('Table KP Tshs'!X54/'Table KP Tshs'!X49-1)</f>
        <v>6.254020810075667</v>
      </c>
      <c r="Y48" s="40">
        <f>100*('Table KP Tshs'!Y54/'Table KP Tshs'!Y49-1)</f>
        <v>-2.8686971666236016</v>
      </c>
      <c r="Z48" s="42">
        <f>100*('Table KP Tshs'!Z54/'Table KP Tshs'!Z49-1)</f>
        <v>5.53394286509814</v>
      </c>
      <c r="AA48" s="7"/>
      <c r="AB48" s="7"/>
      <c r="AC48" s="111"/>
      <c r="AD48" s="110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</row>
    <row r="49" spans="1:110" s="16" customFormat="1" ht="12">
      <c r="A49" s="162"/>
      <c r="B49" s="56" t="s">
        <v>25</v>
      </c>
      <c r="C49" s="40">
        <f>100*('Table KP Tshs'!C55/'Table KP Tshs'!C50-1)</f>
        <v>2.982827752722783</v>
      </c>
      <c r="D49" s="40">
        <f>100*('Table KP Tshs'!D55/'Table KP Tshs'!D50-1)</f>
        <v>7.196749089048682</v>
      </c>
      <c r="E49" s="40">
        <f>100*('Table KP Tshs'!E55/'Table KP Tshs'!E50-1)</f>
        <v>5.548616047997323</v>
      </c>
      <c r="F49" s="40">
        <f>100*('Table KP Tshs'!F55/'Table KP Tshs'!F50-1)</f>
        <v>8.738181870461892</v>
      </c>
      <c r="G49" s="40">
        <f>100*('Table KP Tshs'!G55/'Table KP Tshs'!G50-1)</f>
        <v>0.33005355370927525</v>
      </c>
      <c r="H49" s="40">
        <f>100*('Table KP Tshs'!H55/'Table KP Tshs'!H50-1)</f>
        <v>8.094745632679823</v>
      </c>
      <c r="I49" s="40">
        <f>100*('Table KP Tshs'!I55/'Table KP Tshs'!I50-1)</f>
        <v>1.0939870352951742</v>
      </c>
      <c r="J49" s="40">
        <f>100*('Table KP Tshs'!J55/'Table KP Tshs'!J50-1)</f>
        <v>8.590059373594073</v>
      </c>
      <c r="K49" s="40">
        <f>100*('Table KP Tshs'!K55/'Table KP Tshs'!K50-1)</f>
        <v>9.188657991495708</v>
      </c>
      <c r="L49" s="51">
        <f>100*('Table KP Tshs'!L55/'Table KP Tshs'!L50-1)</f>
        <v>12.546446000047307</v>
      </c>
      <c r="M49" s="51">
        <f>100*('Table KP Tshs'!M55/'Table KP Tshs'!M50-1)</f>
        <v>7.491971861565649</v>
      </c>
      <c r="N49" s="162"/>
      <c r="O49" s="56" t="s">
        <v>25</v>
      </c>
      <c r="P49" s="40">
        <f>100*('Table KP Tshs'!P55/'Table KP Tshs'!P50-1)</f>
        <v>10.640177072924995</v>
      </c>
      <c r="Q49" s="40">
        <f>100*('Table KP Tshs'!Q55/'Table KP Tshs'!Q50-1)</f>
        <v>-31.882667006846745</v>
      </c>
      <c r="R49" s="40">
        <f>100*('Table KP Tshs'!R55/'Table KP Tshs'!R50-1)</f>
        <v>4.282163309093323</v>
      </c>
      <c r="S49" s="40">
        <f>100*('Table KP Tshs'!S55/'Table KP Tshs'!S50-1)</f>
        <v>2.0303730317310142</v>
      </c>
      <c r="T49" s="40">
        <f>100*('Table KP Tshs'!T55/'Table KP Tshs'!T50-1)</f>
        <v>9.011086187475282</v>
      </c>
      <c r="U49" s="40">
        <f>100*('Table KP Tshs'!U55/'Table KP Tshs'!U50-1)</f>
        <v>11.043701690522667</v>
      </c>
      <c r="V49" s="40">
        <f>100*('Table KP Tshs'!V55/'Table KP Tshs'!V50-1)</f>
        <v>7.208753947761837</v>
      </c>
      <c r="W49" s="40">
        <f>100*('Table KP Tshs'!W55/'Table KP Tshs'!W50-1)</f>
        <v>0.5273778283212849</v>
      </c>
      <c r="X49" s="40">
        <f>100*('Table KP Tshs'!X55/'Table KP Tshs'!X50-1)</f>
        <v>5.030583122030174</v>
      </c>
      <c r="Y49" s="40">
        <f>100*('Table KP Tshs'!Y55/'Table KP Tshs'!Y50-1)</f>
        <v>-2.646833540318483</v>
      </c>
      <c r="Z49" s="42">
        <f>100*('Table KP Tshs'!Z55/'Table KP Tshs'!Z50-1)</f>
        <v>4.43104664935976</v>
      </c>
      <c r="AA49" s="7"/>
      <c r="AB49" s="7"/>
      <c r="AC49" s="111"/>
      <c r="AD49" s="110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</row>
    <row r="50" spans="1:110" ht="12">
      <c r="A50" s="61"/>
      <c r="B50" s="56"/>
      <c r="C50" s="41"/>
      <c r="D50" s="41"/>
      <c r="E50" s="41"/>
      <c r="F50" s="41"/>
      <c r="G50" s="41"/>
      <c r="H50" s="41"/>
      <c r="I50" s="41"/>
      <c r="J50" s="41"/>
      <c r="K50" s="41"/>
      <c r="L50" s="45"/>
      <c r="M50" s="45"/>
      <c r="N50" s="63"/>
      <c r="O50" s="56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4"/>
      <c r="AA50" s="7"/>
      <c r="AB50" s="7"/>
      <c r="AC50" s="111"/>
      <c r="AD50" s="110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</row>
    <row r="51" spans="1:110" s="23" customFormat="1" ht="12">
      <c r="A51" s="161">
        <v>2013</v>
      </c>
      <c r="B51" s="56" t="s">
        <v>22</v>
      </c>
      <c r="C51" s="40">
        <f>100*('Table KP Tshs'!C57/'Table KP Tshs'!C52-1)</f>
        <v>3.647358365594089</v>
      </c>
      <c r="D51" s="40">
        <f>100*('Table KP Tshs'!D57/'Table KP Tshs'!D52-1)</f>
        <v>-6.343216882058112</v>
      </c>
      <c r="E51" s="40">
        <f>100*('Table KP Tshs'!E57/'Table KP Tshs'!E52-1)</f>
        <v>4.538387986390946</v>
      </c>
      <c r="F51" s="40">
        <f>100*('Table KP Tshs'!F57/'Table KP Tshs'!F52-1)</f>
        <v>16.026433338287482</v>
      </c>
      <c r="G51" s="40">
        <f>100*('Table KP Tshs'!G57/'Table KP Tshs'!G52-1)</f>
        <v>1.0670298715778515</v>
      </c>
      <c r="H51" s="40">
        <f>100*('Table KP Tshs'!H57/'Table KP Tshs'!H52-1)</f>
        <v>7.793302169294725</v>
      </c>
      <c r="I51" s="40">
        <f>100*('Table KP Tshs'!I57/'Table KP Tshs'!I52-1)</f>
        <v>1.9253094033272022</v>
      </c>
      <c r="J51" s="40">
        <f>100*('Table KP Tshs'!J57/'Table KP Tshs'!J52-1)</f>
        <v>6.553566065256189</v>
      </c>
      <c r="K51" s="40">
        <f>100*('Table KP Tshs'!K57/'Table KP Tshs'!K52-1)</f>
        <v>12.433622993458737</v>
      </c>
      <c r="L51" s="40">
        <f>100*('Table KP Tshs'!L57/'Table KP Tshs'!L52-1)</f>
        <v>2.6260642048117955</v>
      </c>
      <c r="M51" s="42">
        <f>100*('Table KP Tshs'!M57/'Table KP Tshs'!M52-1)</f>
        <v>5.930065055137712</v>
      </c>
      <c r="N51" s="162" t="s">
        <v>32</v>
      </c>
      <c r="O51" s="56" t="s">
        <v>22</v>
      </c>
      <c r="P51" s="40">
        <f>100*('Table KP Tshs'!P57/'Table KP Tshs'!P52-1)</f>
        <v>9.983385109691678</v>
      </c>
      <c r="Q51" s="40">
        <f>100*('Table KP Tshs'!Q57/'Table KP Tshs'!Q52-1)</f>
        <v>24.255967942671887</v>
      </c>
      <c r="R51" s="40">
        <f>100*('Table KP Tshs'!R57/'Table KP Tshs'!R52-1)</f>
        <v>25.038184185230072</v>
      </c>
      <c r="S51" s="40">
        <f>100*('Table KP Tshs'!S57/'Table KP Tshs'!S52-1)</f>
        <v>2.0494765362786493</v>
      </c>
      <c r="T51" s="40">
        <f>100*('Table KP Tshs'!T57/'Table KP Tshs'!T52-1)</f>
        <v>5.12663550877166</v>
      </c>
      <c r="U51" s="40">
        <f>100*('Table KP Tshs'!U57/'Table KP Tshs'!U52-1)</f>
        <v>9.587058912490765</v>
      </c>
      <c r="V51" s="40">
        <f>100*('Table KP Tshs'!V57/'Table KP Tshs'!V52-1)</f>
        <v>6.739185160941674</v>
      </c>
      <c r="W51" s="40">
        <f>100*('Table KP Tshs'!W57/'Table KP Tshs'!W52-1)</f>
        <v>-3.088939293565718</v>
      </c>
      <c r="X51" s="40">
        <f>100*('Table KP Tshs'!X57/'Table KP Tshs'!X52-1)</f>
        <v>5.956325750634872</v>
      </c>
      <c r="Y51" s="40">
        <f>100*('Table KP Tshs'!Y57/'Table KP Tshs'!Y52-1)</f>
        <v>10.216106641379085</v>
      </c>
      <c r="Z51" s="42">
        <f>100*('Table KP Tshs'!Z57/'Table KP Tshs'!Z52-1)</f>
        <v>6.241388656218905</v>
      </c>
      <c r="AA51" s="7"/>
      <c r="AB51" s="7"/>
      <c r="AC51" s="111"/>
      <c r="AD51" s="110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</row>
    <row r="52" spans="1:110" s="23" customFormat="1" ht="12">
      <c r="A52" s="161"/>
      <c r="B52" s="56" t="s">
        <v>23</v>
      </c>
      <c r="C52" s="40">
        <f>100*('Table KP Tshs'!C58/'Table KP Tshs'!C53-1)</f>
        <v>2.8342565099949812</v>
      </c>
      <c r="D52" s="40">
        <f>100*('Table KP Tshs'!D58/'Table KP Tshs'!D53-1)</f>
        <v>3.41509408543339</v>
      </c>
      <c r="E52" s="40">
        <f>100*('Table KP Tshs'!E58/'Table KP Tshs'!E53-1)</f>
        <v>5.98573761961636</v>
      </c>
      <c r="F52" s="40">
        <f>100*('Table KP Tshs'!F58/'Table KP Tshs'!F53-1)</f>
        <v>14.175929076697201</v>
      </c>
      <c r="G52" s="40">
        <f>100*('Table KP Tshs'!G58/'Table KP Tshs'!G53-1)</f>
        <v>0.8884063357470495</v>
      </c>
      <c r="H52" s="40">
        <f>100*('Table KP Tshs'!H58/'Table KP Tshs'!H53-1)</f>
        <v>13.039266816678442</v>
      </c>
      <c r="I52" s="40">
        <f>100*('Table KP Tshs'!I58/'Table KP Tshs'!I53-1)</f>
        <v>4.2858311820496375</v>
      </c>
      <c r="J52" s="40">
        <f>100*('Table KP Tshs'!J58/'Table KP Tshs'!J53-1)</f>
        <v>3.597866704876518</v>
      </c>
      <c r="K52" s="40">
        <f>100*('Table KP Tshs'!K58/'Table KP Tshs'!K53-1)</f>
        <v>-2.971358946118352</v>
      </c>
      <c r="L52" s="40">
        <f>100*('Table KP Tshs'!L58/'Table KP Tshs'!L53-1)</f>
        <v>17.87780221347335</v>
      </c>
      <c r="M52" s="42">
        <f>100*('Table KP Tshs'!M58/'Table KP Tshs'!M53-1)</f>
        <v>3.991531440115881</v>
      </c>
      <c r="N52" s="162"/>
      <c r="O52" s="56" t="s">
        <v>23</v>
      </c>
      <c r="P52" s="40">
        <f>100*('Table KP Tshs'!P58/'Table KP Tshs'!P53-1)</f>
        <v>7.640461094515794</v>
      </c>
      <c r="Q52" s="40">
        <f>100*('Table KP Tshs'!Q58/'Table KP Tshs'!Q53-1)</f>
        <v>-8.031081048562893</v>
      </c>
      <c r="R52" s="40">
        <f>100*('Table KP Tshs'!R58/'Table KP Tshs'!R53-1)</f>
        <v>23.482542155975892</v>
      </c>
      <c r="S52" s="40">
        <f>100*('Table KP Tshs'!S58/'Table KP Tshs'!S53-1)</f>
        <v>2.0684355329181336</v>
      </c>
      <c r="T52" s="40">
        <f>100*('Table KP Tshs'!T58/'Table KP Tshs'!T53-1)</f>
        <v>5.12663550877166</v>
      </c>
      <c r="U52" s="40">
        <f>100*('Table KP Tshs'!U58/'Table KP Tshs'!U53-1)</f>
        <v>8.863158587098606</v>
      </c>
      <c r="V52" s="40">
        <f>100*('Table KP Tshs'!V58/'Table KP Tshs'!V53-1)</f>
        <v>5.96187637334793</v>
      </c>
      <c r="W52" s="40">
        <f>100*('Table KP Tshs'!W58/'Table KP Tshs'!W53-1)</f>
        <v>-2.283420957422988</v>
      </c>
      <c r="X52" s="40">
        <f>100*('Table KP Tshs'!X58/'Table KP Tshs'!X53-1)</f>
        <v>5.487651027943707</v>
      </c>
      <c r="Y52" s="40">
        <f>100*('Table KP Tshs'!Y58/'Table KP Tshs'!Y53-1)</f>
        <v>11.236070279056577</v>
      </c>
      <c r="Z52" s="42">
        <f>100*('Table KP Tshs'!Z58/'Table KP Tshs'!Z53-1)</f>
        <v>5.876831725727971</v>
      </c>
      <c r="AA52" s="7"/>
      <c r="AB52" s="7"/>
      <c r="AC52" s="111"/>
      <c r="AD52" s="110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</row>
    <row r="53" spans="1:110" s="23" customFormat="1" ht="12">
      <c r="A53" s="161"/>
      <c r="B53" s="56" t="s">
        <v>24</v>
      </c>
      <c r="C53" s="40">
        <f>100*('Table KP Tshs'!C59/'Table KP Tshs'!C54-1)</f>
        <v>1.8729728780891408</v>
      </c>
      <c r="D53" s="40">
        <f>100*('Table KP Tshs'!D59/'Table KP Tshs'!D54-1)</f>
        <v>3.3404128805405886</v>
      </c>
      <c r="E53" s="40">
        <f>100*('Table KP Tshs'!E59/'Table KP Tshs'!E54-1)</f>
        <v>10.366030780145108</v>
      </c>
      <c r="F53" s="40">
        <f>100*('Table KP Tshs'!F59/'Table KP Tshs'!F54-1)</f>
        <v>10.319693217943948</v>
      </c>
      <c r="G53" s="40">
        <f>100*('Table KP Tshs'!G59/'Table KP Tshs'!G54-1)</f>
        <v>-6.869329467351182</v>
      </c>
      <c r="H53" s="40">
        <f>100*('Table KP Tshs'!H59/'Table KP Tshs'!H54-1)</f>
        <v>16.30599411282203</v>
      </c>
      <c r="I53" s="40">
        <f>100*('Table KP Tshs'!I59/'Table KP Tshs'!I54-1)</f>
        <v>6.669629557162482</v>
      </c>
      <c r="J53" s="40">
        <f>100*('Table KP Tshs'!J59/'Table KP Tshs'!J54-1)</f>
        <v>-0.3633553826698388</v>
      </c>
      <c r="K53" s="40">
        <f>100*('Table KP Tshs'!K59/'Table KP Tshs'!K54-1)</f>
        <v>19.345729041367864</v>
      </c>
      <c r="L53" s="40">
        <f>100*('Table KP Tshs'!L59/'Table KP Tshs'!L54-1)</f>
        <v>8.398362413322392</v>
      </c>
      <c r="M53" s="42">
        <f>100*('Table KP Tshs'!M59/'Table KP Tshs'!M54-1)</f>
        <v>6.750330347797973</v>
      </c>
      <c r="N53" s="162"/>
      <c r="O53" s="56" t="s">
        <v>24</v>
      </c>
      <c r="P53" s="40">
        <f>100*('Table KP Tshs'!P59/'Table KP Tshs'!P54-1)</f>
        <v>3.7549619358053343</v>
      </c>
      <c r="Q53" s="40">
        <f>100*('Table KP Tshs'!Q59/'Table KP Tshs'!Q54-1)</f>
        <v>-10.517343473894991</v>
      </c>
      <c r="R53" s="40">
        <f>100*('Table KP Tshs'!R59/'Table KP Tshs'!R54-1)</f>
        <v>4.241092655969458</v>
      </c>
      <c r="S53" s="40">
        <f>100*('Table KP Tshs'!S59/'Table KP Tshs'!S54-1)</f>
        <v>2.0872496567273746</v>
      </c>
      <c r="T53" s="40">
        <f>100*('Table KP Tshs'!T59/'Table KP Tshs'!T54-1)</f>
        <v>3.4911798392885496</v>
      </c>
      <c r="U53" s="40">
        <f>100*('Table KP Tshs'!U59/'Table KP Tshs'!U54-1)</f>
        <v>8.48934376458923</v>
      </c>
      <c r="V53" s="40">
        <f>100*('Table KP Tshs'!V59/'Table KP Tshs'!V54-1)</f>
        <v>4.672874873276167</v>
      </c>
      <c r="W53" s="40">
        <f>100*('Table KP Tshs'!W59/'Table KP Tshs'!W54-1)</f>
        <v>2.0078391324190648</v>
      </c>
      <c r="X53" s="40">
        <f>100*('Table KP Tshs'!X59/'Table KP Tshs'!X54-1)</f>
        <v>6.422330636618123</v>
      </c>
      <c r="Y53" s="40">
        <f>100*('Table KP Tshs'!Y59/'Table KP Tshs'!Y54-1)</f>
        <v>17.851337301465755</v>
      </c>
      <c r="Z53" s="42">
        <f>100*('Table KP Tshs'!Z59/'Table KP Tshs'!Z54-1)</f>
        <v>7.252622526741348</v>
      </c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</row>
    <row r="54" spans="1:110" s="23" customFormat="1" ht="12">
      <c r="A54" s="161"/>
      <c r="B54" s="56" t="s">
        <v>25</v>
      </c>
      <c r="C54" s="40">
        <f>100*('Table KP Tshs'!C60/'Table KP Tshs'!C55-1)</f>
        <v>4.331005784002939</v>
      </c>
      <c r="D54" s="40">
        <f>100*('Table KP Tshs'!D60/'Table KP Tshs'!D55-1)</f>
        <v>14.640942134096658</v>
      </c>
      <c r="E54" s="40">
        <f>100*('Table KP Tshs'!E60/'Table KP Tshs'!E55-1)</f>
        <v>4.878464339741173</v>
      </c>
      <c r="F54" s="40">
        <f>100*('Table KP Tshs'!F60/'Table KP Tshs'!F55-1)</f>
        <v>12.105438681303005</v>
      </c>
      <c r="G54" s="40">
        <f>100*('Table KP Tshs'!G60/'Table KP Tshs'!G55-1)</f>
        <v>15.702491721254507</v>
      </c>
      <c r="H54" s="40">
        <f>100*('Table KP Tshs'!H60/'Table KP Tshs'!H55-1)</f>
        <v>19.893093642152326</v>
      </c>
      <c r="I54" s="40">
        <f>100*('Table KP Tshs'!I60/'Table KP Tshs'!I55-1)</f>
        <v>5.12024154804509</v>
      </c>
      <c r="J54" s="40">
        <f>100*('Table KP Tshs'!J60/'Table KP Tshs'!J55-1)</f>
        <v>1.916972150819718</v>
      </c>
      <c r="K54" s="40">
        <f>100*('Table KP Tshs'!K60/'Table KP Tshs'!K55-1)</f>
        <v>19.10764649385881</v>
      </c>
      <c r="L54" s="40">
        <f>100*('Table KP Tshs'!L60/'Table KP Tshs'!L55-1)</f>
        <v>23.67908549951485</v>
      </c>
      <c r="M54" s="42">
        <f>100*('Table KP Tshs'!M60/'Table KP Tshs'!M55-1)</f>
        <v>7.867235067782796</v>
      </c>
      <c r="N54" s="162"/>
      <c r="O54" s="56" t="s">
        <v>25</v>
      </c>
      <c r="P54" s="40">
        <f>100*('Table KP Tshs'!P60/'Table KP Tshs'!P55-1)</f>
        <v>10.084543355700282</v>
      </c>
      <c r="Q54" s="40">
        <f>100*('Table KP Tshs'!Q60/'Table KP Tshs'!Q55-1)</f>
        <v>27.465409835986108</v>
      </c>
      <c r="R54" s="40">
        <f>100*('Table KP Tshs'!R60/'Table KP Tshs'!R55-1)</f>
        <v>-0.2473522046184451</v>
      </c>
      <c r="S54" s="40">
        <f>100*('Table KP Tshs'!S60/'Table KP Tshs'!S55-1)</f>
        <v>2.1059185823572912</v>
      </c>
      <c r="T54" s="40">
        <f>100*('Table KP Tshs'!T60/'Table KP Tshs'!T55-1)</f>
        <v>3.4911798392885496</v>
      </c>
      <c r="U54" s="40">
        <f>100*('Table KP Tshs'!U60/'Table KP Tshs'!U55-1)</f>
        <v>8.43834655570932</v>
      </c>
      <c r="V54" s="40">
        <f>100*('Table KP Tshs'!V60/'Table KP Tshs'!V55-1)</f>
        <v>5.271527945969168</v>
      </c>
      <c r="W54" s="40">
        <f>100*('Table KP Tshs'!W60/'Table KP Tshs'!W55-1)</f>
        <v>3.4253664317599686</v>
      </c>
      <c r="X54" s="40">
        <f>100*('Table KP Tshs'!X60/'Table KP Tshs'!X55-1)</f>
        <v>9.099232900657817</v>
      </c>
      <c r="Y54" s="40">
        <f>100*('Table KP Tshs'!Y60/'Table KP Tshs'!Y55-1)</f>
        <v>17.08370900688525</v>
      </c>
      <c r="Z54" s="42">
        <f>100*('Table KP Tshs'!Z60/'Table KP Tshs'!Z55-1)</f>
        <v>9.680488800602237</v>
      </c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</row>
    <row r="55" spans="1:110" s="25" customFormat="1" ht="12">
      <c r="A55" s="64"/>
      <c r="B55" s="46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8"/>
      <c r="N55" s="64"/>
      <c r="O55" s="46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8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</row>
    <row r="56" spans="1:110" s="23" customFormat="1" ht="12">
      <c r="A56" s="161">
        <v>2014</v>
      </c>
      <c r="B56" s="56" t="s">
        <v>22</v>
      </c>
      <c r="C56" s="40">
        <f>100*('Table KP Tshs'!C62/'Table KP Tshs'!C57-1)</f>
        <v>3.7014305564406547</v>
      </c>
      <c r="D56" s="40">
        <f>100*('Table KP Tshs'!D62/'Table KP Tshs'!D57-1)</f>
        <v>19.73324017319056</v>
      </c>
      <c r="E56" s="40">
        <f>100*('Table KP Tshs'!E62/'Table KP Tshs'!E57-1)</f>
        <v>8.189318642125375</v>
      </c>
      <c r="F56" s="40">
        <f>100*('Table KP Tshs'!F62/'Table KP Tshs'!F57-1)</f>
        <v>17.468276632014334</v>
      </c>
      <c r="G56" s="40">
        <f>100*('Table KP Tshs'!G62/'Table KP Tshs'!G57-1)</f>
        <v>0.7281955248936489</v>
      </c>
      <c r="H56" s="40">
        <f>100*('Table KP Tshs'!H62/'Table KP Tshs'!H57-1)</f>
        <v>21.386333358766674</v>
      </c>
      <c r="I56" s="40">
        <f>100*('Table KP Tshs'!I62/'Table KP Tshs'!I57-1)</f>
        <v>10.60837290733685</v>
      </c>
      <c r="J56" s="40">
        <f>100*('Table KP Tshs'!J62/'Table KP Tshs'!J57-1)</f>
        <v>3.42205325192082</v>
      </c>
      <c r="K56" s="40">
        <f>100*('Table KP Tshs'!K62/'Table KP Tshs'!K57-1)</f>
        <v>14.708497207887184</v>
      </c>
      <c r="L56" s="40">
        <f>100*('Table KP Tshs'!L62/'Table KP Tshs'!L57-1)</f>
        <v>17.0538837484159</v>
      </c>
      <c r="M56" s="42">
        <f>100*('Table KP Tshs'!M62/'Table KP Tshs'!M57-1)</f>
        <v>11.187040137569015</v>
      </c>
      <c r="N56" s="162" t="s">
        <v>33</v>
      </c>
      <c r="O56" s="56" t="s">
        <v>22</v>
      </c>
      <c r="P56" s="40">
        <f>100*('Table KP Tshs'!P62/'Table KP Tshs'!P57-1)</f>
        <v>-2.1172657067234146</v>
      </c>
      <c r="Q56" s="40">
        <f>100*('Table KP Tshs'!Q62/'Table KP Tshs'!Q57-1)</f>
        <v>-0.29550558753752565</v>
      </c>
      <c r="R56" s="40">
        <f>100*('Table KP Tshs'!R62/'Table KP Tshs'!R57-1)</f>
        <v>12.726806067521746</v>
      </c>
      <c r="S56" s="40">
        <f>100*('Table KP Tshs'!S62/'Table KP Tshs'!S57-1)</f>
        <v>2.124442023511164</v>
      </c>
      <c r="T56" s="40">
        <f>100*('Table KP Tshs'!T62/'Table KP Tshs'!T57-1)</f>
        <v>5.386031489863297</v>
      </c>
      <c r="U56" s="40">
        <f>100*('Table KP Tshs'!U62/'Table KP Tshs'!U57-1)</f>
        <v>8.42235838459433</v>
      </c>
      <c r="V56" s="40">
        <f>100*('Table KP Tshs'!V62/'Table KP Tshs'!V57-1)</f>
        <v>6.05395924542893</v>
      </c>
      <c r="W56" s="40">
        <f>100*('Table KP Tshs'!W62/'Table KP Tshs'!W57-1)</f>
        <v>9.40068197140378</v>
      </c>
      <c r="X56" s="40">
        <f>100*('Table KP Tshs'!X62/'Table KP Tshs'!X57-1)</f>
        <v>8.301455062317164</v>
      </c>
      <c r="Y56" s="40">
        <f>100*('Table KP Tshs'!Y62/'Table KP Tshs'!Y57-1)</f>
        <v>8.11600232725478</v>
      </c>
      <c r="Z56" s="42">
        <f>100*('Table KP Tshs'!Z62/'Table KP Tshs'!Z57-1)</f>
        <v>8.288580335693375</v>
      </c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</row>
    <row r="57" spans="1:110" s="23" customFormat="1" ht="12">
      <c r="A57" s="161"/>
      <c r="B57" s="56" t="s">
        <v>23</v>
      </c>
      <c r="C57" s="40">
        <f>100*('Table KP Tshs'!C63/'Table KP Tshs'!C58-1)</f>
        <v>4.462879323728464</v>
      </c>
      <c r="D57" s="40">
        <f>100*('Table KP Tshs'!D63/'Table KP Tshs'!D58-1)</f>
        <v>6.378532736253306</v>
      </c>
      <c r="E57" s="40">
        <f>100*('Table KP Tshs'!E63/'Table KP Tshs'!E58-1)</f>
        <v>10.050367250972926</v>
      </c>
      <c r="F57" s="40">
        <f>100*('Table KP Tshs'!F63/'Table KP Tshs'!F58-1)</f>
        <v>-1.3588107436996566</v>
      </c>
      <c r="G57" s="40">
        <f>100*('Table KP Tshs'!G63/'Table KP Tshs'!G58-1)</f>
        <v>5.073229594422823</v>
      </c>
      <c r="H57" s="40">
        <f>100*('Table KP Tshs'!H63/'Table KP Tshs'!H58-1)</f>
        <v>37.46729236388893</v>
      </c>
      <c r="I57" s="40">
        <f>100*('Table KP Tshs'!I63/'Table KP Tshs'!I58-1)</f>
        <v>12.342178373552514</v>
      </c>
      <c r="J57" s="40">
        <f>100*('Table KP Tshs'!J63/'Table KP Tshs'!J58-1)</f>
        <v>3.02260038971649</v>
      </c>
      <c r="K57" s="40">
        <f>100*('Table KP Tshs'!K63/'Table KP Tshs'!K58-1)</f>
        <v>9.647491526133889</v>
      </c>
      <c r="L57" s="40">
        <f>100*('Table KP Tshs'!L63/'Table KP Tshs'!L58-1)</f>
        <v>18.420170348643982</v>
      </c>
      <c r="M57" s="42">
        <f>100*('Table KP Tshs'!M63/'Table KP Tshs'!M58-1)</f>
        <v>14.156765212774069</v>
      </c>
      <c r="N57" s="162"/>
      <c r="O57" s="56" t="s">
        <v>23</v>
      </c>
      <c r="P57" s="40">
        <f>100*('Table KP Tshs'!P63/'Table KP Tshs'!P58-1)</f>
        <v>4.919093297472221</v>
      </c>
      <c r="Q57" s="40">
        <f>100*('Table KP Tshs'!Q63/'Table KP Tshs'!Q58-1)</f>
        <v>7.2338771785700695</v>
      </c>
      <c r="R57" s="40">
        <f>100*('Table KP Tshs'!R63/'Table KP Tshs'!R58-1)</f>
        <v>13.288469225392841</v>
      </c>
      <c r="S57" s="40">
        <f>100*('Table KP Tshs'!S63/'Table KP Tshs'!S58-1)</f>
        <v>2.142819732410417</v>
      </c>
      <c r="T57" s="40">
        <f>100*('Table KP Tshs'!T63/'Table KP Tshs'!T58-1)</f>
        <v>5.386031489863297</v>
      </c>
      <c r="U57" s="40">
        <f>100*('Table KP Tshs'!U63/'Table KP Tshs'!U58-1)</f>
        <v>8.286904715021048</v>
      </c>
      <c r="V57" s="40">
        <f>100*('Table KP Tshs'!V63/'Table KP Tshs'!V58-1)</f>
        <v>6.012782095558045</v>
      </c>
      <c r="W57" s="40">
        <f>100*('Table KP Tshs'!W63/'Table KP Tshs'!W58-1)</f>
        <v>11.606570442551089</v>
      </c>
      <c r="X57" s="40">
        <f>100*('Table KP Tshs'!X63/'Table KP Tshs'!X58-1)</f>
        <v>10.267392801585373</v>
      </c>
      <c r="Y57" s="40">
        <f>100*('Table KP Tshs'!Y63/'Table KP Tshs'!Y58-1)</f>
        <v>9.236021380403914</v>
      </c>
      <c r="Z57" s="42">
        <f>100*('Table KP Tshs'!Z63/'Table KP Tshs'!Z58-1)</f>
        <v>10.194032239319895</v>
      </c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</row>
    <row r="58" spans="1:110" s="23" customFormat="1" ht="12">
      <c r="A58" s="161"/>
      <c r="B58" s="56" t="s">
        <v>24</v>
      </c>
      <c r="C58" s="40">
        <f>100*('Table KP Tshs'!C64/'Table KP Tshs'!C59-1)</f>
        <v>4.277834767327193</v>
      </c>
      <c r="D58" s="40">
        <f>100*('Table KP Tshs'!D64/'Table KP Tshs'!D59-1)</f>
        <v>5.171255893597859</v>
      </c>
      <c r="E58" s="40">
        <f>100*('Table KP Tshs'!E64/'Table KP Tshs'!E59-1)</f>
        <v>6.3050637381015795</v>
      </c>
      <c r="F58" s="40">
        <f>100*('Table KP Tshs'!F64/'Table KP Tshs'!F59-1)</f>
        <v>13.162327615181436</v>
      </c>
      <c r="G58" s="40">
        <f>100*('Table KP Tshs'!G64/'Table KP Tshs'!G59-1)</f>
        <v>12.687752123590013</v>
      </c>
      <c r="H58" s="40">
        <f>100*('Table KP Tshs'!H64/'Table KP Tshs'!H59-1)</f>
        <v>-0.6849980588810034</v>
      </c>
      <c r="I58" s="40">
        <f>100*('Table KP Tshs'!I64/'Table KP Tshs'!I59-1)</f>
        <v>12.612237083992284</v>
      </c>
      <c r="J58" s="40">
        <f>100*('Table KP Tshs'!J64/'Table KP Tshs'!J59-1)</f>
        <v>0.23171310374241472</v>
      </c>
      <c r="K58" s="40">
        <f>100*('Table KP Tshs'!K64/'Table KP Tshs'!K59-1)</f>
        <v>13.244317222479673</v>
      </c>
      <c r="L58" s="40">
        <f>100*('Table KP Tshs'!L64/'Table KP Tshs'!L59-1)</f>
        <v>12.864484624748362</v>
      </c>
      <c r="M58" s="42">
        <f>100*('Table KP Tshs'!M64/'Table KP Tshs'!M59-1)</f>
        <v>10.11063554181295</v>
      </c>
      <c r="N58" s="162"/>
      <c r="O58" s="56" t="s">
        <v>24</v>
      </c>
      <c r="P58" s="40">
        <f>100*('Table KP Tshs'!P64/'Table KP Tshs'!P59-1)</f>
        <v>10.308879887000199</v>
      </c>
      <c r="Q58" s="40">
        <f>100*('Table KP Tshs'!Q64/'Table KP Tshs'!Q59-1)</f>
        <v>-10.602880919497649</v>
      </c>
      <c r="R58" s="40">
        <f>100*('Table KP Tshs'!R64/'Table KP Tshs'!R59-1)</f>
        <v>-17.09065030752782</v>
      </c>
      <c r="S58" s="40">
        <f>100*('Table KP Tshs'!S64/'Table KP Tshs'!S59-1)</f>
        <v>2.1610514992463026</v>
      </c>
      <c r="T58" s="40">
        <f>100*('Table KP Tshs'!T64/'Table KP Tshs'!T59-1)</f>
        <v>4.146963271490689</v>
      </c>
      <c r="U58" s="40">
        <f>100*('Table KP Tshs'!U64/'Table KP Tshs'!U59-1)</f>
        <v>8.08574882021369</v>
      </c>
      <c r="V58" s="40">
        <f>100*('Table KP Tshs'!V64/'Table KP Tshs'!V59-1)</f>
        <v>5.038686934571879</v>
      </c>
      <c r="W58" s="40">
        <f>100*('Table KP Tshs'!W64/'Table KP Tshs'!W59-1)</f>
        <v>8.972263406630221</v>
      </c>
      <c r="X58" s="40">
        <f>100*('Table KP Tshs'!X64/'Table KP Tshs'!X59-1)</f>
        <v>5.518123657956719</v>
      </c>
      <c r="Y58" s="40">
        <f>100*('Table KP Tshs'!Y64/'Table KP Tshs'!Y59-1)</f>
        <v>8.72329427886065</v>
      </c>
      <c r="Z58" s="42">
        <f>100*('Table KP Tshs'!Z64/'Table KP Tshs'!Z59-1)</f>
        <v>5.773982280793533</v>
      </c>
      <c r="AA58" s="7"/>
      <c r="AB58" s="7"/>
      <c r="AC58" s="7"/>
      <c r="AD58" s="111"/>
      <c r="AE58" s="111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</row>
    <row r="59" spans="1:110" s="23" customFormat="1" ht="12">
      <c r="A59" s="161"/>
      <c r="B59" s="56" t="s">
        <v>25</v>
      </c>
      <c r="C59" s="40">
        <f>100*('Table KP Tshs'!C65/'Table KP Tshs'!C60-1)</f>
        <v>0.9013662902422448</v>
      </c>
      <c r="D59" s="40">
        <f>100*('Table KP Tshs'!D65/'Table KP Tshs'!D60-1)</f>
        <v>7.5728077662217785</v>
      </c>
      <c r="E59" s="40">
        <f>100*('Table KP Tshs'!E65/'Table KP Tshs'!E60-1)</f>
        <v>2.9977871731594163</v>
      </c>
      <c r="F59" s="40">
        <f>100*('Table KP Tshs'!F65/'Table KP Tshs'!F60-1)</f>
        <v>8.61127001934381</v>
      </c>
      <c r="G59" s="40">
        <f>100*('Table KP Tshs'!G65/'Table KP Tshs'!G60-1)</f>
        <v>-2.3001581372461</v>
      </c>
      <c r="H59" s="40">
        <f>100*('Table KP Tshs'!H65/'Table KP Tshs'!H60-1)</f>
        <v>5.195216605865993</v>
      </c>
      <c r="I59" s="40">
        <f>100*('Table KP Tshs'!I65/'Table KP Tshs'!I60-1)</f>
        <v>4.585668517307884</v>
      </c>
      <c r="J59" s="40">
        <f>100*('Table KP Tshs'!J65/'Table KP Tshs'!J60-1)</f>
        <v>2.474954208993063</v>
      </c>
      <c r="K59" s="40">
        <f>100*('Table KP Tshs'!K65/'Table KP Tshs'!K60-1)</f>
        <v>11.745688060599168</v>
      </c>
      <c r="L59" s="40">
        <f>100*('Table KP Tshs'!L65/'Table KP Tshs'!L60-1)</f>
        <v>-11.428090533627266</v>
      </c>
      <c r="M59" s="42">
        <f>100*('Table KP Tshs'!M65/'Table KP Tshs'!M60-1)</f>
        <v>7.995788610355659</v>
      </c>
      <c r="N59" s="166"/>
      <c r="O59" s="56" t="s">
        <v>25</v>
      </c>
      <c r="P59" s="40">
        <f>100*('Table KP Tshs'!P65/'Table KP Tshs'!P60-1)</f>
        <v>2.5077810608011175</v>
      </c>
      <c r="Q59" s="40">
        <f>100*('Table KP Tshs'!Q65/'Table KP Tshs'!Q60-1)</f>
        <v>5.618075829667646</v>
      </c>
      <c r="R59" s="40">
        <f>100*('Table KP Tshs'!R65/'Table KP Tshs'!R60-1)</f>
        <v>17.26181706821699</v>
      </c>
      <c r="S59" s="40">
        <f>100*('Table KP Tshs'!S65/'Table KP Tshs'!S60-1)</f>
        <v>2.1791371516195257</v>
      </c>
      <c r="T59" s="40">
        <f>100*('Table KP Tshs'!T65/'Table KP Tshs'!T60-1)</f>
        <v>4.146963271490689</v>
      </c>
      <c r="U59" s="40">
        <f>100*('Table KP Tshs'!U65/'Table KP Tshs'!U60-1)</f>
        <v>7.822819945502824</v>
      </c>
      <c r="V59" s="40">
        <f>100*('Table KP Tshs'!V65/'Table KP Tshs'!V60-1)</f>
        <v>5.950847492628353</v>
      </c>
      <c r="W59" s="40">
        <f>100*('Table KP Tshs'!W65/'Table KP Tshs'!W60-1)</f>
        <v>8.823319160032561</v>
      </c>
      <c r="X59" s="40">
        <f>100*('Table KP Tshs'!X65/'Table KP Tshs'!X60-1)</f>
        <v>3.6567028916839828</v>
      </c>
      <c r="Y59" s="40">
        <f>100*('Table KP Tshs'!Y65/'Table KP Tshs'!Y60-1)</f>
        <v>4.8655194603606455</v>
      </c>
      <c r="Z59" s="42">
        <f>100*('Table KP Tshs'!Z65/'Table KP Tshs'!Z60-1)</f>
        <v>3.7506424355349566</v>
      </c>
      <c r="AA59" s="7"/>
      <c r="AB59" s="7"/>
      <c r="AC59" s="111"/>
      <c r="AD59" s="112"/>
      <c r="AE59" s="112"/>
      <c r="AF59" s="113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</row>
    <row r="60" spans="1:110" s="23" customFormat="1" ht="12">
      <c r="A60" s="120"/>
      <c r="B60" s="56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2"/>
      <c r="N60" s="30"/>
      <c r="O60" s="56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2"/>
      <c r="AA60" s="7"/>
      <c r="AB60" s="7"/>
      <c r="AC60" s="111"/>
      <c r="AD60" s="112"/>
      <c r="AE60" s="112"/>
      <c r="AF60" s="113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</row>
    <row r="61" spans="1:110" ht="12">
      <c r="A61" s="161">
        <v>2015</v>
      </c>
      <c r="B61" s="56" t="s">
        <v>22</v>
      </c>
      <c r="C61" s="40">
        <f>100*('Table KP Tshs'!C67/'Table KP Tshs'!C62-1)</f>
        <v>1.2890214294225544</v>
      </c>
      <c r="D61" s="40">
        <f>100*('Table KP Tshs'!D67/'Table KP Tshs'!D62-1)</f>
        <v>0.5580188173825329</v>
      </c>
      <c r="E61" s="40">
        <f>100*('Table KP Tshs'!E67/'Table KP Tshs'!E62-1)</f>
        <v>9.87028787555644</v>
      </c>
      <c r="F61" s="40">
        <f>100*('Table KP Tshs'!F67/'Table KP Tshs'!F62-1)</f>
        <v>10.581747843465239</v>
      </c>
      <c r="G61" s="40">
        <f>100*('Table KP Tshs'!G67/'Table KP Tshs'!G62-1)</f>
        <v>7.597771549552901</v>
      </c>
      <c r="H61" s="40">
        <f>100*('Table KP Tshs'!H67/'Table KP Tshs'!H62-1)</f>
        <v>23.165586654191507</v>
      </c>
      <c r="I61" s="40">
        <f>100*('Table KP Tshs'!I67/'Table KP Tshs'!I62-1)</f>
        <v>7.333034355725077</v>
      </c>
      <c r="J61" s="40">
        <f>100*('Table KP Tshs'!J67/'Table KP Tshs'!J62-1)</f>
        <v>-0.956479437867308</v>
      </c>
      <c r="K61" s="40">
        <f>100*('Table KP Tshs'!K67/'Table KP Tshs'!K62-1)</f>
        <v>14.486184972044637</v>
      </c>
      <c r="L61" s="40">
        <f>100*('Table KP Tshs'!L67/'Table KP Tshs'!L62-1)</f>
        <v>12.753611648670727</v>
      </c>
      <c r="M61" s="42">
        <f>100*('Table KP Tshs'!M67/'Table KP Tshs'!M62-1)</f>
        <v>11.505719830101802</v>
      </c>
      <c r="N61" s="161">
        <v>2015</v>
      </c>
      <c r="O61" s="56" t="s">
        <v>22</v>
      </c>
      <c r="P61" s="40">
        <f>100*('Table KP Tshs'!P67/'Table KP Tshs'!P62-1)</f>
        <v>-0.9000410760167998</v>
      </c>
      <c r="Q61" s="40">
        <f>100*('Table KP Tshs'!Q67/'Table KP Tshs'!Q62-1)</f>
        <v>3.3443800731119078</v>
      </c>
      <c r="R61" s="40">
        <f>100*('Table KP Tshs'!R67/'Table KP Tshs'!R62-1)</f>
        <v>5.598492357849438</v>
      </c>
      <c r="S61" s="40">
        <f>100*('Table KP Tshs'!S67/'Table KP Tshs'!S62-1)</f>
        <v>2.197076553967481</v>
      </c>
      <c r="T61" s="40">
        <f>100*('Table KP Tshs'!T67/'Table KP Tshs'!T62-1)</f>
        <v>7.393315240353449</v>
      </c>
      <c r="U61" s="40">
        <f>100*('Table KP Tshs'!U67/'Table KP Tshs'!U62-1)</f>
        <v>5.83406997380016</v>
      </c>
      <c r="V61" s="40">
        <f>100*('Table KP Tshs'!V67/'Table KP Tshs'!V62-1)</f>
        <v>5.103846404871359</v>
      </c>
      <c r="W61" s="40">
        <f>100*('Table KP Tshs'!W67/'Table KP Tshs'!W62-1)</f>
        <v>12.981885035654805</v>
      </c>
      <c r="X61" s="40">
        <f>100*('Table KP Tshs'!X67/'Table KP Tshs'!X62-1)</f>
        <v>6.902723604912553</v>
      </c>
      <c r="Y61" s="40">
        <f>100*('Table KP Tshs'!Y67/'Table KP Tshs'!Y62-1)</f>
        <v>1.9557911399867844</v>
      </c>
      <c r="Z61" s="42">
        <f>100*('Table KP Tshs'!Z67/'Table KP Tshs'!Z62-1)</f>
        <v>6.559838930933748</v>
      </c>
      <c r="AA61" s="7"/>
      <c r="AB61" s="7"/>
      <c r="AC61" s="111"/>
      <c r="AD61" s="112"/>
      <c r="AE61" s="112"/>
      <c r="AF61" s="113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</row>
    <row r="62" spans="1:110" ht="12">
      <c r="A62" s="161"/>
      <c r="B62" s="56" t="s">
        <v>23</v>
      </c>
      <c r="C62" s="40">
        <f>100*('Table KP Tshs'!C68/'Table KP Tshs'!C63-1)</f>
        <v>0.6262367974193328</v>
      </c>
      <c r="D62" s="40">
        <f>100*('Table KP Tshs'!D68/'Table KP Tshs'!D63-1)</f>
        <v>11.191802563021792</v>
      </c>
      <c r="E62" s="40">
        <f>100*('Table KP Tshs'!E68/'Table KP Tshs'!E63-1)</f>
        <v>5.150687252892472</v>
      </c>
      <c r="F62" s="40">
        <f>100*('Table KP Tshs'!F68/'Table KP Tshs'!F63-1)</f>
        <v>18.852329950987425</v>
      </c>
      <c r="G62" s="40">
        <f>100*('Table KP Tshs'!G68/'Table KP Tshs'!G63-1)</f>
        <v>-3.917387521949245</v>
      </c>
      <c r="H62" s="40">
        <f>100*('Table KP Tshs'!H68/'Table KP Tshs'!H63-1)</f>
        <v>13.21699048541607</v>
      </c>
      <c r="I62" s="40">
        <f>100*('Table KP Tshs'!I68/'Table KP Tshs'!I63-1)</f>
        <v>9.548371456295811</v>
      </c>
      <c r="J62" s="40">
        <f>100*('Table KP Tshs'!J68/'Table KP Tshs'!J63-1)</f>
        <v>0.9745449684322782</v>
      </c>
      <c r="K62" s="40">
        <f>100*('Table KP Tshs'!K68/'Table KP Tshs'!K63-1)</f>
        <v>9.406835100811662</v>
      </c>
      <c r="L62" s="40">
        <f>100*('Table KP Tshs'!L68/'Table KP Tshs'!L63-1)</f>
        <v>11.798908110809458</v>
      </c>
      <c r="M62" s="42">
        <f>100*('Table KP Tshs'!M68/'Table KP Tshs'!M63-1)</f>
        <v>10.053060258866807</v>
      </c>
      <c r="N62" s="161"/>
      <c r="O62" s="56" t="s">
        <v>23</v>
      </c>
      <c r="P62" s="40">
        <f>100*('Table KP Tshs'!P68/'Table KP Tshs'!P63-1)</f>
        <v>0.19635698947633173</v>
      </c>
      <c r="Q62" s="40">
        <f>100*('Table KP Tshs'!Q68/'Table KP Tshs'!Q63-1)</f>
        <v>11.89215212334478</v>
      </c>
      <c r="R62" s="40">
        <f>100*('Table KP Tshs'!R68/'Table KP Tshs'!R63-1)</f>
        <v>8.279662435928259</v>
      </c>
      <c r="S62" s="40">
        <f>100*('Table KP Tshs'!S68/'Table KP Tshs'!S63-1)</f>
        <v>2.214869606980896</v>
      </c>
      <c r="T62" s="40">
        <f>100*('Table KP Tshs'!T68/'Table KP Tshs'!T63-1)</f>
        <v>7.393315240353449</v>
      </c>
      <c r="U62" s="40">
        <f>100*('Table KP Tshs'!U68/'Table KP Tshs'!U63-1)</f>
        <v>4.916304172873076</v>
      </c>
      <c r="V62" s="40">
        <f>100*('Table KP Tshs'!V68/'Table KP Tshs'!V63-1)</f>
        <v>5.738229328790023</v>
      </c>
      <c r="W62" s="40">
        <f>100*('Table KP Tshs'!W68/'Table KP Tshs'!W63-1)</f>
        <v>4.09588306563704</v>
      </c>
      <c r="X62" s="40">
        <f>100*('Table KP Tshs'!X68/'Table KP Tshs'!X63-1)</f>
        <v>6.134927083734509</v>
      </c>
      <c r="Y62" s="40">
        <f>100*('Table KP Tshs'!Y68/'Table KP Tshs'!Y63-1)</f>
        <v>10.896082088192127</v>
      </c>
      <c r="Z62" s="42">
        <f>100*('Table KP Tshs'!Z68/'Table KP Tshs'!Z63-1)</f>
        <v>6.4706397114661085</v>
      </c>
      <c r="AA62" s="7"/>
      <c r="AB62" s="7"/>
      <c r="AC62" s="111"/>
      <c r="AD62" s="112"/>
      <c r="AE62" s="112"/>
      <c r="AF62" s="113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</row>
    <row r="63" spans="1:110" ht="12">
      <c r="A63" s="161"/>
      <c r="B63" s="56" t="s">
        <v>24</v>
      </c>
      <c r="C63" s="40">
        <f>100*('Table KP Tshs'!C69/'Table KP Tshs'!C64-1)</f>
        <v>2.9938761056977015</v>
      </c>
      <c r="D63" s="40">
        <f>100*('Table KP Tshs'!D69/'Table KP Tshs'!D64-1)</f>
        <v>8.030198433943081</v>
      </c>
      <c r="E63" s="40">
        <f>100*('Table KP Tshs'!E69/'Table KP Tshs'!E64-1)</f>
        <v>2.092215554976673</v>
      </c>
      <c r="F63" s="40">
        <f>100*('Table KP Tshs'!F69/'Table KP Tshs'!F64-1)</f>
        <v>-1.1461007384873767</v>
      </c>
      <c r="G63" s="40">
        <f>100*('Table KP Tshs'!G69/'Table KP Tshs'!G64-1)</f>
        <v>0.07407909487331388</v>
      </c>
      <c r="H63" s="40">
        <f>100*('Table KP Tshs'!H69/'Table KP Tshs'!H64-1)</f>
        <v>17.622260750094497</v>
      </c>
      <c r="I63" s="40">
        <f>100*('Table KP Tshs'!I69/'Table KP Tshs'!I64-1)</f>
        <v>5.5552120662837545</v>
      </c>
      <c r="J63" s="40">
        <f>100*('Table KP Tshs'!J69/'Table KP Tshs'!J64-1)</f>
        <v>6.212323681062393</v>
      </c>
      <c r="K63" s="40">
        <f>100*('Table KP Tshs'!K69/'Table KP Tshs'!K64-1)</f>
        <v>6.710559935481153</v>
      </c>
      <c r="L63" s="40">
        <f>100*('Table KP Tshs'!L69/'Table KP Tshs'!L64-1)</f>
        <v>13.408215028896663</v>
      </c>
      <c r="M63" s="42">
        <f>100*('Table KP Tshs'!M69/'Table KP Tshs'!M64-1)</f>
        <v>12.931703577627985</v>
      </c>
      <c r="N63" s="161"/>
      <c r="O63" s="56" t="s">
        <v>24</v>
      </c>
      <c r="P63" s="40">
        <f>100*('Table KP Tshs'!P69/'Table KP Tshs'!P64-1)</f>
        <v>4.2237936763577455</v>
      </c>
      <c r="Q63" s="40">
        <f>100*('Table KP Tshs'!Q69/'Table KP Tshs'!Q64-1)</f>
        <v>4.060799367174384</v>
      </c>
      <c r="R63" s="40">
        <f>100*('Table KP Tshs'!R69/'Table KP Tshs'!R64-1)</f>
        <v>4.397779419740444</v>
      </c>
      <c r="S63" s="40">
        <f>100*('Table KP Tshs'!S69/'Table KP Tshs'!S64-1)</f>
        <v>2.2325162470099524</v>
      </c>
      <c r="T63" s="40">
        <f>100*('Table KP Tshs'!T69/'Table KP Tshs'!T64-1)</f>
        <v>5.24632148165407</v>
      </c>
      <c r="U63" s="40">
        <f>100*('Table KP Tshs'!U69/'Table KP Tshs'!U64-1)</f>
        <v>4.257615724300523</v>
      </c>
      <c r="V63" s="40">
        <f>100*('Table KP Tshs'!V69/'Table KP Tshs'!V64-1)</f>
        <v>7.0787638255713325</v>
      </c>
      <c r="W63" s="40">
        <f>100*('Table KP Tshs'!W69/'Table KP Tshs'!W64-1)</f>
        <v>7.387478512597423</v>
      </c>
      <c r="X63" s="40">
        <f>100*('Table KP Tshs'!X69/'Table KP Tshs'!X64-1)</f>
        <v>6.383304374781251</v>
      </c>
      <c r="Y63" s="40">
        <f>100*('Table KP Tshs'!Y69/'Table KP Tshs'!Y64-1)</f>
        <v>11.677028843466818</v>
      </c>
      <c r="Z63" s="42">
        <f>100*('Table KP Tshs'!Z69/'Table KP Tshs'!Z64-1)</f>
        <v>6.817668536261556</v>
      </c>
      <c r="AA63" s="7"/>
      <c r="AB63" s="7"/>
      <c r="AC63" s="111"/>
      <c r="AD63" s="112"/>
      <c r="AE63" s="112"/>
      <c r="AF63" s="111"/>
      <c r="AG63" s="111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</row>
    <row r="64" spans="1:110" ht="12">
      <c r="A64" s="161"/>
      <c r="B64" s="56" t="s">
        <v>25</v>
      </c>
      <c r="C64" s="40">
        <f>100*('Table KP Tshs'!C70/'Table KP Tshs'!C65-1)</f>
        <v>5.119487258814481</v>
      </c>
      <c r="D64" s="40">
        <f>100*('Table KP Tshs'!D70/'Table KP Tshs'!D65-1)</f>
        <v>15.682708122774368</v>
      </c>
      <c r="E64" s="40">
        <f>100*('Table KP Tshs'!E70/'Table KP Tshs'!E65-1)</f>
        <v>9.479673576302506</v>
      </c>
      <c r="F64" s="40">
        <f>100*('Table KP Tshs'!F70/'Table KP Tshs'!F65-1)</f>
        <v>-2.5110854864028753</v>
      </c>
      <c r="G64" s="40">
        <f>100*('Table KP Tshs'!G70/'Table KP Tshs'!G65-1)</f>
        <v>-2.6707752905196225</v>
      </c>
      <c r="H64" s="40">
        <f>100*('Table KP Tshs'!H70/'Table KP Tshs'!H65-1)</f>
        <v>13.755817628833844</v>
      </c>
      <c r="I64" s="40">
        <f>100*('Table KP Tshs'!I70/'Table KP Tshs'!I65-1)</f>
        <v>8.75229913829676</v>
      </c>
      <c r="J64" s="40">
        <f>100*('Table KP Tshs'!J70/'Table KP Tshs'!J65-1)</f>
        <v>2.633336186947277</v>
      </c>
      <c r="K64" s="40">
        <f>100*('Table KP Tshs'!K70/'Table KP Tshs'!K65-1)</f>
        <v>1.4015988787560385</v>
      </c>
      <c r="L64" s="40">
        <f>100*('Table KP Tshs'!L70/'Table KP Tshs'!L65-1)</f>
        <v>10.24476480144969</v>
      </c>
      <c r="M64" s="42">
        <f>100*('Table KP Tshs'!M70/'Table KP Tshs'!M65-1)</f>
        <v>12.654377809023254</v>
      </c>
      <c r="N64" s="161"/>
      <c r="O64" s="56" t="s">
        <v>25</v>
      </c>
      <c r="P64" s="40">
        <f>100*('Table KP Tshs'!P70/'Table KP Tshs'!P65-1)</f>
        <v>14.434031089494992</v>
      </c>
      <c r="Q64" s="40">
        <f>100*('Table KP Tshs'!Q70/'Table KP Tshs'!Q65-1)</f>
        <v>7.323571209859536</v>
      </c>
      <c r="R64" s="40">
        <f>100*('Table KP Tshs'!R70/'Table KP Tshs'!R65-1)</f>
        <v>0.4618686675497363</v>
      </c>
      <c r="S64" s="40">
        <f>100*('Table KP Tshs'!S70/'Table KP Tshs'!S65-1)</f>
        <v>2.2500164454605898</v>
      </c>
      <c r="T64" s="40">
        <f>100*('Table KP Tshs'!T70/'Table KP Tshs'!T65-1)</f>
        <v>5.24632148165407</v>
      </c>
      <c r="U64" s="40">
        <f>100*('Table KP Tshs'!U70/'Table KP Tshs'!U65-1)</f>
        <v>3.8428806586999764</v>
      </c>
      <c r="V64" s="40">
        <f>100*('Table KP Tshs'!V70/'Table KP Tshs'!V65-1)</f>
        <v>6.077010815348571</v>
      </c>
      <c r="W64" s="40">
        <f>100*('Table KP Tshs'!W70/'Table KP Tshs'!W65-1)</f>
        <v>21.877091670971982</v>
      </c>
      <c r="X64" s="40">
        <f>100*('Table KP Tshs'!X70/'Table KP Tshs'!X65-1)</f>
        <v>7.550399264474361</v>
      </c>
      <c r="Y64" s="40">
        <f>100*('Table KP Tshs'!Y70/'Table KP Tshs'!Y65-1)</f>
        <v>13.345782024503361</v>
      </c>
      <c r="Z64" s="42">
        <f>100*('Table KP Tshs'!Z70/'Table KP Tshs'!Z65-1)</f>
        <v>8.005609569898663</v>
      </c>
      <c r="AA64" s="7"/>
      <c r="AB64" s="7"/>
      <c r="AC64" s="111"/>
      <c r="AD64" s="110"/>
      <c r="AE64" s="112"/>
      <c r="AF64" s="112"/>
      <c r="AG64" s="112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</row>
    <row r="65" spans="1:110" ht="12">
      <c r="A65" s="121"/>
      <c r="B65" s="107"/>
      <c r="C65" s="105"/>
      <c r="D65" s="105"/>
      <c r="E65" s="105"/>
      <c r="F65" s="105"/>
      <c r="G65" s="105"/>
      <c r="H65" s="40"/>
      <c r="I65" s="40"/>
      <c r="J65" s="40"/>
      <c r="K65" s="40"/>
      <c r="L65" s="40"/>
      <c r="M65" s="51"/>
      <c r="N65" s="141"/>
      <c r="O65" s="107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6"/>
      <c r="AA65" s="7"/>
      <c r="AB65" s="7"/>
      <c r="AC65" s="111"/>
      <c r="AD65" s="110"/>
      <c r="AE65" s="112"/>
      <c r="AF65" s="112"/>
      <c r="AG65" s="112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</row>
    <row r="66" spans="1:110" ht="12">
      <c r="A66" s="165">
        <v>2016</v>
      </c>
      <c r="B66" s="160" t="s">
        <v>22</v>
      </c>
      <c r="C66" s="40">
        <f>100*('Table KP Tshs'!C72/'Table KP Tshs'!C67-1)</f>
        <v>2.696873406169864</v>
      </c>
      <c r="D66" s="40">
        <f>100*('Table KP Tshs'!D72/'Table KP Tshs'!D67-1)</f>
        <v>6.4897140009625875</v>
      </c>
      <c r="E66" s="40">
        <f>100*('Table KP Tshs'!E72/'Table KP Tshs'!E67-1)</f>
        <v>7.38326605834323</v>
      </c>
      <c r="F66" s="40">
        <f>100*('Table KP Tshs'!F72/'Table KP Tshs'!F67-1)</f>
        <v>4.374697809847827</v>
      </c>
      <c r="G66" s="40">
        <f>100*('Table KP Tshs'!G72/'Table KP Tshs'!G67-1)</f>
        <v>-2.4585213747226</v>
      </c>
      <c r="H66" s="40">
        <f>100*('Table KP Tshs'!H72/'Table KP Tshs'!H67-1)</f>
        <v>8.894066942431422</v>
      </c>
      <c r="I66" s="40">
        <f>100*('Table KP Tshs'!I72/'Table KP Tshs'!I67-1)</f>
        <v>5.755633945915473</v>
      </c>
      <c r="J66" s="40">
        <f>100*('Table KP Tshs'!J72/'Table KP Tshs'!J67-1)</f>
        <v>-1.2846316139123903</v>
      </c>
      <c r="K66" s="40">
        <f>100*('Table KP Tshs'!K72/'Table KP Tshs'!K67-1)</f>
        <v>7.868808816550232</v>
      </c>
      <c r="L66" s="40">
        <f>100*('Table KP Tshs'!L72/'Table KP Tshs'!L67-1)</f>
        <v>13.3147729333724</v>
      </c>
      <c r="M66" s="51">
        <f>100*('Table KP Tshs'!M72/'Table KP Tshs'!M67-1)</f>
        <v>13.539829484746813</v>
      </c>
      <c r="N66" s="161">
        <v>2016</v>
      </c>
      <c r="O66" s="56" t="s">
        <v>22</v>
      </c>
      <c r="P66" s="40">
        <f>100*('Table KP Tshs'!P72/'Table KP Tshs'!P67-1)</f>
        <v>23.927521563638642</v>
      </c>
      <c r="Q66" s="40">
        <f>100*('Table KP Tshs'!Q72/'Table KP Tshs'!Q67-1)</f>
        <v>6.0464808858275765</v>
      </c>
      <c r="R66" s="40">
        <f>100*('Table KP Tshs'!R72/'Table KP Tshs'!R67-1)</f>
        <v>-2.628574971904185</v>
      </c>
      <c r="S66" s="40">
        <f>100*('Table KP Tshs'!S72/'Table KP Tshs'!S67-1)</f>
        <v>2.5949127292031138</v>
      </c>
      <c r="T66" s="40">
        <f>100*('Table KP Tshs'!T72/'Table KP Tshs'!T67-1)</f>
        <v>8.624021700308226</v>
      </c>
      <c r="U66" s="40">
        <f>100*('Table KP Tshs'!U72/'Table KP Tshs'!U67-1)</f>
        <v>5.328512218787629</v>
      </c>
      <c r="V66" s="40">
        <f>100*('Table KP Tshs'!V72/'Table KP Tshs'!V67-1)</f>
        <v>6.34518623505127</v>
      </c>
      <c r="W66" s="40">
        <f>100*('Table KP Tshs'!W72/'Table KP Tshs'!W67-1)</f>
        <v>18.79646401495856</v>
      </c>
      <c r="X66" s="40">
        <f>100*('Table KP Tshs'!X72/'Table KP Tshs'!X67-1)</f>
        <v>6.655199724297178</v>
      </c>
      <c r="Y66" s="40">
        <f>100*('Table KP Tshs'!Y72/'Table KP Tshs'!Y67-1)</f>
        <v>9.783112433271125</v>
      </c>
      <c r="Z66" s="42">
        <f>100*('Table KP Tshs'!Z72/'Table KP Tshs'!Z67-1)</f>
        <v>6.8626361690829585</v>
      </c>
      <c r="AA66" s="7"/>
      <c r="AB66" s="7"/>
      <c r="AC66" s="111"/>
      <c r="AD66" s="110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</row>
    <row r="67" spans="1:110" ht="12">
      <c r="A67" s="165"/>
      <c r="B67" s="160" t="s">
        <v>23</v>
      </c>
      <c r="C67" s="40">
        <f>100*('Table KP Tshs'!C73/'Table KP Tshs'!C68-1)</f>
        <v>2.6175204089350146</v>
      </c>
      <c r="D67" s="40">
        <f>100*('Table KP Tshs'!D73/'Table KP Tshs'!D68-1)</f>
        <v>13.402390201082714</v>
      </c>
      <c r="E67" s="40">
        <f>100*('Table KP Tshs'!E73/'Table KP Tshs'!E68-1)</f>
        <v>9.08756161528328</v>
      </c>
      <c r="F67" s="40">
        <f>100*('Table KP Tshs'!F73/'Table KP Tshs'!F68-1)</f>
        <v>4.993391198434538</v>
      </c>
      <c r="G67" s="40">
        <f>100*('Table KP Tshs'!G73/'Table KP Tshs'!G68-1)</f>
        <v>4.3338263996472115</v>
      </c>
      <c r="H67" s="40">
        <f>100*('Table KP Tshs'!H73/'Table KP Tshs'!H68-1)</f>
        <v>11.103891738514315</v>
      </c>
      <c r="I67" s="40">
        <f>100*('Table KP Tshs'!I73/'Table KP Tshs'!I68-1)</f>
        <v>5.1661105761003245</v>
      </c>
      <c r="J67" s="40">
        <f>100*('Table KP Tshs'!J73/'Table KP Tshs'!J68-1)</f>
        <v>2.5274228392865528</v>
      </c>
      <c r="K67" s="40">
        <f>100*('Table KP Tshs'!K73/'Table KP Tshs'!K68-1)</f>
        <v>30.5780263554555</v>
      </c>
      <c r="L67" s="40">
        <f>100*('Table KP Tshs'!L73/'Table KP Tshs'!L68-1)</f>
        <v>11.611506531984727</v>
      </c>
      <c r="M67" s="51">
        <f>100*('Table KP Tshs'!M73/'Table KP Tshs'!M68-1)</f>
        <v>12.44117757979366</v>
      </c>
      <c r="N67" s="161"/>
      <c r="O67" s="56" t="s">
        <v>23</v>
      </c>
      <c r="P67" s="40">
        <f>100*('Table KP Tshs'!P73/'Table KP Tshs'!P68-1)</f>
        <v>18.781628606870736</v>
      </c>
      <c r="Q67" s="40">
        <f>100*('Table KP Tshs'!Q73/'Table KP Tshs'!Q68-1)</f>
        <v>5.873168801570605</v>
      </c>
      <c r="R67" s="40">
        <f>100*('Table KP Tshs'!R73/'Table KP Tshs'!R68-1)</f>
        <v>3.2030000474318365</v>
      </c>
      <c r="S67" s="40">
        <f>100*('Table KP Tshs'!S73/'Table KP Tshs'!S68-1)</f>
        <v>2.2845775748500996</v>
      </c>
      <c r="T67" s="40">
        <f>100*('Table KP Tshs'!T73/'Table KP Tshs'!T68-1)</f>
        <v>8.624021700308226</v>
      </c>
      <c r="U67" s="40">
        <f>100*('Table KP Tshs'!U73/'Table KP Tshs'!U68-1)</f>
        <v>5.732312807436535</v>
      </c>
      <c r="V67" s="40">
        <f>100*('Table KP Tshs'!V73/'Table KP Tshs'!V68-1)</f>
        <v>6.400264576766279</v>
      </c>
      <c r="W67" s="40">
        <f>100*('Table KP Tshs'!W73/'Table KP Tshs'!W68-1)</f>
        <v>28.01667855580392</v>
      </c>
      <c r="X67" s="40">
        <f>100*('Table KP Tshs'!X73/'Table KP Tshs'!X68-1)</f>
        <v>8.340687874904829</v>
      </c>
      <c r="Y67" s="40">
        <f>100*('Table KP Tshs'!Y73/'Table KP Tshs'!Y68-1)</f>
        <v>11.235442426392028</v>
      </c>
      <c r="Z67" s="42">
        <f>100*('Table KP Tshs'!Z73/'Table KP Tshs'!Z68-1)</f>
        <v>8.553283068549655</v>
      </c>
      <c r="AA67" s="7"/>
      <c r="AB67" s="7"/>
      <c r="AC67" s="111"/>
      <c r="AD67" s="110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</row>
    <row r="68" spans="1:110" ht="12">
      <c r="A68" s="165"/>
      <c r="B68" s="160" t="s">
        <v>24</v>
      </c>
      <c r="C68" s="40">
        <f>100*('Table KP Tshs'!C74/'Table KP Tshs'!C69-1)</f>
        <v>1.901829103228092</v>
      </c>
      <c r="D68" s="40">
        <f>100*('Table KP Tshs'!D74/'Table KP Tshs'!D69-1)</f>
        <v>10.360851108786884</v>
      </c>
      <c r="E68" s="40">
        <f>100*('Table KP Tshs'!E74/'Table KP Tshs'!E69-1)</f>
        <v>4.492437021683515</v>
      </c>
      <c r="F68" s="40">
        <f>100*('Table KP Tshs'!F74/'Table KP Tshs'!F69-1)</f>
        <v>9.490458992093131</v>
      </c>
      <c r="G68" s="40">
        <f>100*('Table KP Tshs'!G74/'Table KP Tshs'!G69-1)</f>
        <v>14.543946713908774</v>
      </c>
      <c r="H68" s="40">
        <f>100*('Table KP Tshs'!H74/'Table KP Tshs'!H69-1)</f>
        <v>20.611010526719053</v>
      </c>
      <c r="I68" s="40">
        <f>100*('Table KP Tshs'!I74/'Table KP Tshs'!I69-1)</f>
        <v>5.88195591767986</v>
      </c>
      <c r="J68" s="40">
        <f>100*('Table KP Tshs'!J74/'Table KP Tshs'!J69-1)</f>
        <v>5.457424883985729</v>
      </c>
      <c r="K68" s="40">
        <f>100*('Table KP Tshs'!K74/'Table KP Tshs'!K69-1)</f>
        <v>10.190218503328264</v>
      </c>
      <c r="L68" s="40">
        <f>100*('Table KP Tshs'!L74/'Table KP Tshs'!L69-1)</f>
        <v>13.78511588213156</v>
      </c>
      <c r="M68" s="51">
        <f>100*('Table KP Tshs'!M74/'Table KP Tshs'!M69-1)</f>
        <v>7.433643579712235</v>
      </c>
      <c r="N68" s="161"/>
      <c r="O68" s="56" t="s">
        <v>24</v>
      </c>
      <c r="P68" s="40">
        <f>100*('Table KP Tshs'!P74/'Table KP Tshs'!P69-1)</f>
        <v>-2.415378151009795</v>
      </c>
      <c r="Q68" s="40">
        <f>100*('Table KP Tshs'!Q74/'Table KP Tshs'!Q69-1)</f>
        <v>4.3908451059935905</v>
      </c>
      <c r="R68" s="40">
        <f>100*('Table KP Tshs'!R74/'Table KP Tshs'!R69-1)</f>
        <v>8.250296943397185</v>
      </c>
      <c r="S68" s="40">
        <f>100*('Table KP Tshs'!S74/'Table KP Tshs'!S69-1)</f>
        <v>2.3016386183316584</v>
      </c>
      <c r="T68" s="40">
        <f>100*('Table KP Tshs'!T74/'Table KP Tshs'!T69-1)</f>
        <v>7.528264659340289</v>
      </c>
      <c r="U68" s="40">
        <f>100*('Table KP Tshs'!U74/'Table KP Tshs'!U69-1)</f>
        <v>5.446102537498487</v>
      </c>
      <c r="V68" s="40">
        <f>100*('Table KP Tshs'!V74/'Table KP Tshs'!V69-1)</f>
        <v>6.883710658599407</v>
      </c>
      <c r="W68" s="40">
        <f>100*('Table KP Tshs'!W74/'Table KP Tshs'!W69-1)</f>
        <v>19.849105284145697</v>
      </c>
      <c r="X68" s="40">
        <f>100*('Table KP Tshs'!X74/'Table KP Tshs'!X69-1)</f>
        <v>6.744482240760363</v>
      </c>
      <c r="Y68" s="40">
        <f>100*('Table KP Tshs'!Y74/'Table KP Tshs'!Y69-1)</f>
        <v>8.462080518118341</v>
      </c>
      <c r="Z68" s="42">
        <f>100*('Table KP Tshs'!Z74/'Table KP Tshs'!Z69-1)</f>
        <v>6.8918271055375735</v>
      </c>
      <c r="AA68" s="7"/>
      <c r="AB68" s="7"/>
      <c r="AC68" s="111"/>
      <c r="AD68" s="110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</row>
    <row r="69" spans="1:110" ht="12">
      <c r="A69" s="165"/>
      <c r="B69" s="160" t="s">
        <v>25</v>
      </c>
      <c r="C69" s="40">
        <f>100*('Table KP Tshs'!C75/'Table KP Tshs'!C70-1)</f>
        <v>0.9606703879673884</v>
      </c>
      <c r="D69" s="40">
        <f>100*('Table KP Tshs'!D75/'Table KP Tshs'!D70-1)</f>
        <v>14.773320598544103</v>
      </c>
      <c r="E69" s="40">
        <f>100*('Table KP Tshs'!E75/'Table KP Tshs'!E70-1)</f>
        <v>10.201276688283123</v>
      </c>
      <c r="F69" s="40">
        <f>100*('Table KP Tshs'!F75/'Table KP Tshs'!F70-1)</f>
        <v>15.31200283027907</v>
      </c>
      <c r="G69" s="40">
        <f>100*('Table KP Tshs'!G75/'Table KP Tshs'!G70-1)</f>
        <v>0.5499261614509754</v>
      </c>
      <c r="H69" s="40">
        <f>100*('Table KP Tshs'!H75/'Table KP Tshs'!H70-1)</f>
        <v>11.964814666999125</v>
      </c>
      <c r="I69" s="40">
        <f>100*('Table KP Tshs'!I75/'Table KP Tshs'!I70-1)</f>
        <v>9.927824898771998</v>
      </c>
      <c r="J69" s="40">
        <f>100*('Table KP Tshs'!J75/'Table KP Tshs'!J70-1)</f>
        <v>7.61421381146814</v>
      </c>
      <c r="K69" s="40">
        <f>100*('Table KP Tshs'!K75/'Table KP Tshs'!K70-1)</f>
        <v>2.2970091755508015</v>
      </c>
      <c r="L69" s="40">
        <f>100*('Table KP Tshs'!L75/'Table KP Tshs'!L70-1)</f>
        <v>13.275774092720315</v>
      </c>
      <c r="M69" s="51">
        <f>100*('Table KP Tshs'!M75/'Table KP Tshs'!M70-1)</f>
        <v>9.70033316008918</v>
      </c>
      <c r="N69" s="161"/>
      <c r="O69" s="56" t="s">
        <v>25</v>
      </c>
      <c r="P69" s="40">
        <f>100*('Table KP Tshs'!P75/'Table KP Tshs'!P70-1)</f>
        <v>-8.381223545656491</v>
      </c>
      <c r="Q69" s="40">
        <f>100*('Table KP Tshs'!Q75/'Table KP Tshs'!Q70-1)</f>
        <v>8.905526982666888</v>
      </c>
      <c r="R69" s="40">
        <f>100*('Table KP Tshs'!R75/'Table KP Tshs'!R70-1)</f>
        <v>1.502067355455594</v>
      </c>
      <c r="S69" s="40">
        <f>100*('Table KP Tshs'!S75/'Table KP Tshs'!S70-1)</f>
        <v>2.318553444058802</v>
      </c>
      <c r="T69" s="40">
        <f>100*('Table KP Tshs'!T75/'Table KP Tshs'!T70-1)</f>
        <v>7.528264659340289</v>
      </c>
      <c r="U69" s="40">
        <f>100*('Table KP Tshs'!U75/'Table KP Tshs'!U70-1)</f>
        <v>4.495919922555669</v>
      </c>
      <c r="V69" s="40">
        <f>100*('Table KP Tshs'!V75/'Table KP Tshs'!V70-1)</f>
        <v>7.6860566595639</v>
      </c>
      <c r="W69" s="40">
        <f>100*('Table KP Tshs'!W75/'Table KP Tshs'!W70-1)</f>
        <v>1.8232831784370962</v>
      </c>
      <c r="X69" s="40">
        <f>100*('Table KP Tshs'!X75/'Table KP Tshs'!X70-1)</f>
        <v>5.8654864502160065</v>
      </c>
      <c r="Y69" s="40">
        <f>100*('Table KP Tshs'!Y75/'Table KP Tshs'!Y70-1)</f>
        <v>2.4543871947857454</v>
      </c>
      <c r="Z69" s="42">
        <f>100*('Table KP Tshs'!Z75/'Table KP Tshs'!Z70-1)</f>
        <v>5.584307135369948</v>
      </c>
      <c r="AA69" s="7"/>
      <c r="AB69" s="7"/>
      <c r="AC69" s="111"/>
      <c r="AD69" s="110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</row>
    <row r="70" spans="1:110" ht="12">
      <c r="A70" s="148"/>
      <c r="B70" s="95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5"/>
      <c r="N70" s="63"/>
      <c r="O70" s="55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4"/>
      <c r="AA70" s="7"/>
      <c r="AB70" s="7"/>
      <c r="AC70" s="111"/>
      <c r="AD70" s="114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</row>
    <row r="71" spans="1:110" ht="12">
      <c r="A71" s="165">
        <v>2017</v>
      </c>
      <c r="B71" s="160" t="s">
        <v>22</v>
      </c>
      <c r="C71" s="40">
        <f>100*('Table KP Tshs'!C77/'Table KP Tshs'!C72-1)</f>
        <v>2.557406705469867</v>
      </c>
      <c r="D71" s="40">
        <f>100*('Table KP Tshs'!D77/'Table KP Tshs'!D72-1)</f>
        <v>35.30127485323131</v>
      </c>
      <c r="E71" s="40">
        <f>100*('Table KP Tshs'!E77/'Table KP Tshs'!E72-1)</f>
        <v>7.767550034830317</v>
      </c>
      <c r="F71" s="40">
        <f>100*('Table KP Tshs'!F77/'Table KP Tshs'!F72-1)</f>
        <v>4.402350740076444</v>
      </c>
      <c r="G71" s="40">
        <f>100*('Table KP Tshs'!G77/'Table KP Tshs'!G72-1)</f>
        <v>2.0274273910354523</v>
      </c>
      <c r="H71" s="40">
        <f>100*('Table KP Tshs'!H77/'Table KP Tshs'!H72-1)</f>
        <v>8.43449239829761</v>
      </c>
      <c r="I71" s="40">
        <f>100*('Table KP Tshs'!I77/'Table KP Tshs'!I72-1)</f>
        <v>6.763257332607653</v>
      </c>
      <c r="J71" s="40">
        <f>100*('Table KP Tshs'!J77/'Table KP Tshs'!J72-1)</f>
        <v>3.003750393043858</v>
      </c>
      <c r="K71" s="40">
        <f>100*('Table KP Tshs'!K77/'Table KP Tshs'!K72-1)</f>
        <v>4.050484104316032</v>
      </c>
      <c r="L71" s="40">
        <f>100*('Table KP Tshs'!L77/'Table KP Tshs'!L72-1)</f>
        <v>13.77679187381824</v>
      </c>
      <c r="M71" s="51">
        <f>100*('Table KP Tshs'!M77/'Table KP Tshs'!M72-1)</f>
        <v>8.051473753657268</v>
      </c>
      <c r="N71" s="161">
        <v>2017</v>
      </c>
      <c r="O71" s="56" t="s">
        <v>22</v>
      </c>
      <c r="P71" s="40">
        <f>100*('Table KP Tshs'!P77/'Table KP Tshs'!P72-1)</f>
        <v>-4.556459188728612</v>
      </c>
      <c r="Q71" s="40">
        <f>100*('Table KP Tshs'!Q77/'Table KP Tshs'!Q72-1)</f>
        <v>1.876660410900155</v>
      </c>
      <c r="R71" s="40">
        <f>100*('Table KP Tshs'!R77/'Table KP Tshs'!R72-1)</f>
        <v>1.100796329937892</v>
      </c>
      <c r="S71" s="40">
        <f>100*('Table KP Tshs'!S77/'Table KP Tshs'!S72-1)</f>
        <v>2.008608432067538</v>
      </c>
      <c r="T71" s="40">
        <f>100*('Table KP Tshs'!T77/'Table KP Tshs'!T72-1)</f>
        <v>5.202758406473995</v>
      </c>
      <c r="U71" s="40">
        <f>100*('Table KP Tshs'!U77/'Table KP Tshs'!U72-1)</f>
        <v>6.356676555292573</v>
      </c>
      <c r="V71" s="40">
        <f>100*('Table KP Tshs'!V77/'Table KP Tshs'!V72-1)</f>
        <v>6.377994030843559</v>
      </c>
      <c r="W71" s="40">
        <f>100*('Table KP Tshs'!W77/'Table KP Tshs'!W72-1)</f>
        <v>-1.8406610694377101</v>
      </c>
      <c r="X71" s="40">
        <f>100*('Table KP Tshs'!X77/'Table KP Tshs'!X72-1)</f>
        <v>5.757315620541648</v>
      </c>
      <c r="Y71" s="40">
        <f>100*('Table KP Tshs'!Y77/'Table KP Tshs'!Y72-1)</f>
        <v>4.534992598979648</v>
      </c>
      <c r="Z71" s="42">
        <f>100*('Table KP Tshs'!Z77/'Table KP Tshs'!Z72-1)</f>
        <v>5.674038426595196</v>
      </c>
      <c r="AA71" s="7"/>
      <c r="AB71" s="7"/>
      <c r="AC71" s="111"/>
      <c r="AD71" s="114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</row>
    <row r="72" spans="1:110" ht="12">
      <c r="A72" s="165"/>
      <c r="B72" s="160" t="s">
        <v>23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5"/>
      <c r="N72" s="161"/>
      <c r="O72" s="56" t="s">
        <v>23</v>
      </c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4"/>
      <c r="AA72" s="7"/>
      <c r="AB72" s="7"/>
      <c r="AC72" s="111"/>
      <c r="AD72" s="114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</row>
    <row r="73" spans="1:110" ht="12">
      <c r="A73" s="165"/>
      <c r="B73" s="160" t="s">
        <v>24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5"/>
      <c r="N73" s="161"/>
      <c r="O73" s="56" t="s">
        <v>24</v>
      </c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4"/>
      <c r="AA73" s="7"/>
      <c r="AB73" s="7"/>
      <c r="AC73" s="111"/>
      <c r="AD73" s="114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</row>
    <row r="74" spans="1:110" ht="12">
      <c r="A74" s="165"/>
      <c r="B74" s="160" t="s">
        <v>25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5"/>
      <c r="N74" s="161"/>
      <c r="O74" s="56" t="s">
        <v>25</v>
      </c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4"/>
      <c r="AA74" s="7"/>
      <c r="AB74" s="7"/>
      <c r="AC74" s="111"/>
      <c r="AD74" s="114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</row>
    <row r="75" spans="1:110" ht="12">
      <c r="A75" s="17"/>
      <c r="B75" s="11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1"/>
      <c r="O75" s="11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7"/>
      <c r="AB75" s="7"/>
      <c r="AC75" s="111"/>
      <c r="AD75" s="114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</row>
    <row r="76" spans="1:110" ht="12">
      <c r="A76" s="17"/>
      <c r="B76" s="11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1"/>
      <c r="O76" s="11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</row>
    <row r="77" spans="1:110" ht="12">
      <c r="A77" s="17"/>
      <c r="B77" s="11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1"/>
      <c r="O77" s="11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</row>
    <row r="78" spans="1:110" ht="12">
      <c r="A78" s="17"/>
      <c r="B78" s="11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1"/>
      <c r="O78" s="11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</row>
    <row r="79" spans="1:110" ht="12">
      <c r="A79" s="17"/>
      <c r="B79" s="11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1"/>
      <c r="O79" s="11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</row>
    <row r="80" spans="1:110" ht="12">
      <c r="A80" s="17"/>
      <c r="B80" s="11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1"/>
      <c r="O80" s="11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</row>
    <row r="81" spans="1:110" ht="12">
      <c r="A81" s="17"/>
      <c r="B81" s="11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1"/>
      <c r="O81" s="11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</row>
    <row r="82" spans="1:110" ht="12">
      <c r="A82" s="17"/>
      <c r="B82" s="1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1"/>
      <c r="O82" s="11"/>
      <c r="P82" s="18"/>
      <c r="Q82" s="18"/>
      <c r="R82" s="18"/>
      <c r="S82" s="18"/>
      <c r="T82" s="116"/>
      <c r="U82" s="115"/>
      <c r="V82" s="18"/>
      <c r="W82" s="18"/>
      <c r="X82" s="18"/>
      <c r="Y82" s="18"/>
      <c r="Z82" s="18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</row>
    <row r="83" spans="1:110" ht="12">
      <c r="A83" s="17"/>
      <c r="B83" s="11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1"/>
      <c r="O83" s="11"/>
      <c r="P83" s="18"/>
      <c r="Q83" s="18"/>
      <c r="R83" s="18"/>
      <c r="S83" s="18"/>
      <c r="T83" s="116"/>
      <c r="U83" s="115"/>
      <c r="V83" s="18"/>
      <c r="W83" s="18"/>
      <c r="X83" s="18"/>
      <c r="Y83" s="18"/>
      <c r="Z83" s="18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</row>
    <row r="84" spans="1:110" ht="12">
      <c r="A84" s="17"/>
      <c r="B84" s="11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1"/>
      <c r="O84" s="11"/>
      <c r="P84" s="18"/>
      <c r="Q84" s="18"/>
      <c r="R84" s="18"/>
      <c r="S84" s="18"/>
      <c r="T84" s="116"/>
      <c r="U84" s="115"/>
      <c r="V84" s="18"/>
      <c r="W84" s="18"/>
      <c r="X84" s="18"/>
      <c r="Y84" s="18"/>
      <c r="Z84" s="18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</row>
    <row r="85" spans="1:26" ht="12">
      <c r="A85" s="17"/>
      <c r="B85" s="11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1"/>
      <c r="O85" s="11"/>
      <c r="P85" s="18"/>
      <c r="Q85" s="18"/>
      <c r="R85" s="18"/>
      <c r="S85" s="18"/>
      <c r="T85" s="116"/>
      <c r="U85" s="115"/>
      <c r="V85" s="18"/>
      <c r="W85" s="18"/>
      <c r="X85" s="18"/>
      <c r="Y85" s="18"/>
      <c r="Z85" s="18"/>
    </row>
    <row r="86" spans="1:26" ht="12">
      <c r="A86" s="17"/>
      <c r="B86" s="11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1"/>
      <c r="O86" s="11"/>
      <c r="P86" s="18"/>
      <c r="Q86" s="18"/>
      <c r="R86" s="18"/>
      <c r="S86" s="18"/>
      <c r="T86" s="116"/>
      <c r="U86" s="115"/>
      <c r="V86" s="18"/>
      <c r="W86" s="18"/>
      <c r="X86" s="18"/>
      <c r="Y86" s="18"/>
      <c r="Z86" s="18"/>
    </row>
    <row r="87" spans="1:26" ht="12">
      <c r="A87" s="17"/>
      <c r="B87" s="11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1"/>
      <c r="O87" s="11"/>
      <c r="P87" s="18"/>
      <c r="Q87" s="18"/>
      <c r="R87" s="18"/>
      <c r="S87" s="18"/>
      <c r="T87" s="116"/>
      <c r="U87" s="115"/>
      <c r="V87" s="18"/>
      <c r="W87" s="18"/>
      <c r="X87" s="18"/>
      <c r="Y87" s="18"/>
      <c r="Z87" s="18"/>
    </row>
    <row r="88" spans="1:26" ht="12">
      <c r="A88" s="17"/>
      <c r="B88" s="11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1"/>
      <c r="O88" s="11"/>
      <c r="P88" s="18"/>
      <c r="Q88" s="18"/>
      <c r="R88" s="18"/>
      <c r="S88" s="18"/>
      <c r="T88" s="116"/>
      <c r="U88" s="115"/>
      <c r="V88" s="18"/>
      <c r="W88" s="18"/>
      <c r="X88" s="18"/>
      <c r="Y88" s="18"/>
      <c r="Z88" s="18"/>
    </row>
    <row r="89" spans="1:26" ht="12">
      <c r="A89" s="17"/>
      <c r="B89" s="11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1"/>
      <c r="O89" s="11"/>
      <c r="P89" s="18"/>
      <c r="Q89" s="18"/>
      <c r="R89" s="18"/>
      <c r="S89" s="18"/>
      <c r="T89" s="116"/>
      <c r="U89" s="115"/>
      <c r="V89" s="18"/>
      <c r="W89" s="18"/>
      <c r="X89" s="18"/>
      <c r="Y89" s="18"/>
      <c r="Z89" s="18"/>
    </row>
    <row r="90" spans="1:26" ht="12">
      <c r="A90" s="17"/>
      <c r="B90" s="11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1"/>
      <c r="O90" s="11"/>
      <c r="P90" s="18"/>
      <c r="Q90" s="18"/>
      <c r="R90" s="18"/>
      <c r="S90" s="18"/>
      <c r="T90" s="116"/>
      <c r="U90" s="115"/>
      <c r="V90" s="18"/>
      <c r="W90" s="18"/>
      <c r="X90" s="18"/>
      <c r="Y90" s="18"/>
      <c r="Z90" s="18"/>
    </row>
    <row r="91" spans="1:26" ht="12">
      <c r="A91" s="17"/>
      <c r="B91" s="11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1"/>
      <c r="O91" s="11"/>
      <c r="P91" s="18"/>
      <c r="Q91" s="18"/>
      <c r="R91" s="18"/>
      <c r="S91" s="18"/>
      <c r="T91" s="116"/>
      <c r="U91" s="115"/>
      <c r="V91" s="18"/>
      <c r="W91" s="18"/>
      <c r="X91" s="18"/>
      <c r="Y91" s="18"/>
      <c r="Z91" s="18"/>
    </row>
    <row r="92" spans="1:26" ht="12">
      <c r="A92" s="17"/>
      <c r="B92" s="11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1"/>
      <c r="O92" s="11"/>
      <c r="P92" s="18"/>
      <c r="Q92" s="18"/>
      <c r="R92" s="18"/>
      <c r="S92" s="18"/>
      <c r="T92" s="116"/>
      <c r="U92" s="115"/>
      <c r="V92" s="18"/>
      <c r="W92" s="18"/>
      <c r="X92" s="18"/>
      <c r="Y92" s="18"/>
      <c r="Z92" s="18"/>
    </row>
    <row r="93" spans="1:26" ht="12">
      <c r="A93" s="17"/>
      <c r="B93" s="11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1"/>
      <c r="O93" s="11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2">
      <c r="A94" s="17"/>
      <c r="B94" s="11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1"/>
      <c r="O94" s="11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2">
      <c r="A95" s="17"/>
      <c r="B95" s="11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1"/>
      <c r="O95" s="11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2">
      <c r="A96" s="17"/>
      <c r="B96" s="11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1"/>
      <c r="O96" s="11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2">
      <c r="A97" s="17"/>
      <c r="B97" s="11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1"/>
      <c r="O97" s="11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2">
      <c r="A98" s="17"/>
      <c r="B98" s="11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1"/>
      <c r="O98" s="11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2">
      <c r="A99" s="17"/>
      <c r="B99" s="11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1"/>
      <c r="O99" s="11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2">
      <c r="A100" s="17"/>
      <c r="B100" s="11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1"/>
      <c r="O100" s="11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2">
      <c r="A101" s="17"/>
      <c r="B101" s="11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1"/>
      <c r="O101" s="11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2">
      <c r="A102" s="17"/>
      <c r="B102" s="11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1"/>
      <c r="O102" s="11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2">
      <c r="A103" s="17"/>
      <c r="B103" s="11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1"/>
      <c r="O103" s="11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2">
      <c r="A104" s="17"/>
      <c r="B104" s="11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1"/>
      <c r="O104" s="11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2">
      <c r="A105" s="17"/>
      <c r="B105" s="11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1"/>
      <c r="O105" s="11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2">
      <c r="A106" s="17"/>
      <c r="B106" s="11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1"/>
      <c r="O106" s="11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2">
      <c r="A107" s="17"/>
      <c r="B107" s="11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1"/>
      <c r="O107" s="11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2">
      <c r="A108" s="17"/>
      <c r="B108" s="11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1"/>
      <c r="O108" s="11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2">
      <c r="A109" s="17"/>
      <c r="B109" s="11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1"/>
      <c r="O109" s="11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2">
      <c r="A110" s="17"/>
      <c r="B110" s="11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1"/>
      <c r="O110" s="11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2">
      <c r="A111" s="17"/>
      <c r="B111" s="11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1"/>
      <c r="O111" s="11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2">
      <c r="A112" s="17"/>
      <c r="B112" s="11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1"/>
      <c r="O112" s="11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2">
      <c r="A113" s="17"/>
      <c r="B113" s="11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1"/>
      <c r="O113" s="11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2">
      <c r="A114" s="17"/>
      <c r="B114" s="11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1"/>
      <c r="O114" s="11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2">
      <c r="A115" s="17"/>
      <c r="B115" s="11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1"/>
      <c r="O115" s="11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2">
      <c r="A116" s="17"/>
      <c r="B116" s="11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1"/>
      <c r="O116" s="11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2">
      <c r="A117" s="17"/>
      <c r="B117" s="11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1"/>
      <c r="O117" s="11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2">
      <c r="A118" s="17"/>
      <c r="B118" s="11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1"/>
      <c r="O118" s="11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2">
      <c r="A119" s="17"/>
      <c r="B119" s="11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1"/>
      <c r="O119" s="11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2">
      <c r="A120" s="17"/>
      <c r="B120" s="11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1"/>
      <c r="O120" s="11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2">
      <c r="A121" s="17"/>
      <c r="B121" s="11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1"/>
      <c r="O121" s="11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2">
      <c r="A122" s="17"/>
      <c r="B122" s="11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1"/>
      <c r="O122" s="11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2">
      <c r="A123" s="17"/>
      <c r="B123" s="11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1"/>
      <c r="O123" s="11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2">
      <c r="A124" s="17"/>
      <c r="B124" s="11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1"/>
      <c r="O124" s="11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2">
      <c r="A125" s="17"/>
      <c r="B125" s="11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1"/>
      <c r="O125" s="11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2">
      <c r="A126" s="17"/>
      <c r="B126" s="11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1"/>
      <c r="O126" s="11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2">
      <c r="A127" s="17"/>
      <c r="B127" s="11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1"/>
      <c r="O127" s="11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2">
      <c r="A128" s="17"/>
      <c r="B128" s="11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1"/>
      <c r="O128" s="11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2">
      <c r="A129" s="17"/>
      <c r="B129" s="11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1"/>
      <c r="O129" s="11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2">
      <c r="A130" s="17"/>
      <c r="B130" s="11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1"/>
      <c r="O130" s="11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2">
      <c r="A131" s="17"/>
      <c r="B131" s="11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1"/>
      <c r="O131" s="11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2">
      <c r="A132" s="17"/>
      <c r="B132" s="11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1"/>
      <c r="O132" s="11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2">
      <c r="A133" s="17"/>
      <c r="B133" s="11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1"/>
      <c r="O133" s="11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2">
      <c r="A134" s="17"/>
      <c r="B134" s="11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1"/>
      <c r="O134" s="11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2">
      <c r="A135" s="17"/>
      <c r="B135" s="11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1"/>
      <c r="O135" s="11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2">
      <c r="A136" s="17"/>
      <c r="B136" s="11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1"/>
      <c r="O136" s="11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2">
      <c r="A137" s="17"/>
      <c r="B137" s="11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1"/>
      <c r="O137" s="11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2">
      <c r="A138" s="17"/>
      <c r="B138" s="11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1"/>
      <c r="O138" s="11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2">
      <c r="A139" s="17"/>
      <c r="B139" s="11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1"/>
      <c r="O139" s="11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2">
      <c r="A140" s="17"/>
      <c r="B140" s="11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1"/>
      <c r="O140" s="11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2">
      <c r="A141" s="17"/>
      <c r="B141" s="11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1"/>
      <c r="O141" s="11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2">
      <c r="A142" s="17"/>
      <c r="B142" s="11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1"/>
      <c r="O142" s="11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2">
      <c r="A143" s="17"/>
      <c r="B143" s="11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1"/>
      <c r="O143" s="11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2">
      <c r="A144" s="17"/>
      <c r="B144" s="11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1"/>
      <c r="O144" s="11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2">
      <c r="A145" s="17"/>
      <c r="B145" s="11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1"/>
      <c r="O145" s="11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2">
      <c r="A146" s="17"/>
      <c r="B146" s="11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1"/>
      <c r="O146" s="11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2">
      <c r="A147" s="17"/>
      <c r="B147" s="11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1"/>
      <c r="O147" s="11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2">
      <c r="A148" s="17"/>
      <c r="B148" s="11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1"/>
      <c r="O148" s="11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2">
      <c r="A149" s="17"/>
      <c r="B149" s="11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1"/>
      <c r="O149" s="11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2">
      <c r="A150" s="17"/>
      <c r="B150" s="11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1"/>
      <c r="O150" s="11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2">
      <c r="A151" s="17"/>
      <c r="B151" s="11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1"/>
      <c r="O151" s="11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2">
      <c r="A152" s="17"/>
      <c r="B152" s="11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1"/>
      <c r="O152" s="11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2">
      <c r="A153" s="17"/>
      <c r="B153" s="11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1"/>
      <c r="O153" s="11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2">
      <c r="A154" s="17"/>
      <c r="B154" s="11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1"/>
      <c r="O154" s="11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2">
      <c r="A155" s="17"/>
      <c r="B155" s="11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1"/>
      <c r="O155" s="11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2">
      <c r="A156" s="17"/>
      <c r="B156" s="11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1"/>
      <c r="O156" s="11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2">
      <c r="A157" s="17"/>
      <c r="B157" s="11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1"/>
      <c r="O157" s="11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2">
      <c r="A158" s="17"/>
      <c r="B158" s="11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1"/>
      <c r="O158" s="11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2">
      <c r="A159" s="17"/>
      <c r="B159" s="11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1"/>
      <c r="O159" s="11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2">
      <c r="A160" s="17"/>
      <c r="B160" s="11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1"/>
      <c r="O160" s="11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2">
      <c r="A161" s="17"/>
      <c r="B161" s="11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1"/>
      <c r="O161" s="11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2">
      <c r="A162" s="17"/>
      <c r="B162" s="11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1"/>
      <c r="O162" s="11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2">
      <c r="A163" s="17"/>
      <c r="B163" s="11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1"/>
      <c r="O163" s="11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2">
      <c r="A164" s="17"/>
      <c r="B164" s="11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1"/>
      <c r="O164" s="11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2">
      <c r="A165" s="17"/>
      <c r="B165" s="11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1"/>
      <c r="O165" s="11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2">
      <c r="A166" s="17"/>
      <c r="B166" s="11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1"/>
      <c r="O166" s="11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2">
      <c r="A167" s="17"/>
      <c r="B167" s="11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1"/>
      <c r="O167" s="11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2">
      <c r="A168" s="17"/>
      <c r="B168" s="11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1"/>
      <c r="O168" s="11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2">
      <c r="A169" s="17"/>
      <c r="B169" s="11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1"/>
      <c r="O169" s="11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2">
      <c r="A170" s="17"/>
      <c r="B170" s="11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1"/>
      <c r="O170" s="11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2">
      <c r="A171" s="17"/>
      <c r="B171" s="11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1"/>
      <c r="O171" s="11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2">
      <c r="A172" s="17"/>
      <c r="B172" s="11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1"/>
      <c r="O172" s="11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2">
      <c r="A173" s="17"/>
      <c r="B173" s="11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1"/>
      <c r="O173" s="11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2">
      <c r="A174" s="17"/>
      <c r="B174" s="11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1"/>
      <c r="O174" s="11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2">
      <c r="A175" s="17"/>
      <c r="B175" s="11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1"/>
      <c r="O175" s="11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2">
      <c r="A176" s="17"/>
      <c r="B176" s="11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1"/>
      <c r="O176" s="11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2">
      <c r="A177" s="17"/>
      <c r="B177" s="11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1"/>
      <c r="O177" s="11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2">
      <c r="A178" s="17"/>
      <c r="B178" s="11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1"/>
      <c r="O178" s="11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2">
      <c r="A179" s="17"/>
      <c r="B179" s="11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1"/>
      <c r="O179" s="11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2">
      <c r="A180" s="17"/>
      <c r="B180" s="11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1"/>
      <c r="O180" s="11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2">
      <c r="A181" s="17"/>
      <c r="B181" s="11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1"/>
      <c r="O181" s="11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2">
      <c r="A182" s="17"/>
      <c r="B182" s="11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1"/>
      <c r="O182" s="11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2">
      <c r="A183" s="17"/>
      <c r="B183" s="11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1"/>
      <c r="O183" s="11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2">
      <c r="A184" s="17"/>
      <c r="B184" s="11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1"/>
      <c r="O184" s="11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2">
      <c r="A185" s="17"/>
      <c r="B185" s="11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1"/>
      <c r="O185" s="11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2">
      <c r="A186" s="17"/>
      <c r="B186" s="11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1"/>
      <c r="O186" s="11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2">
      <c r="A187" s="17"/>
      <c r="B187" s="11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1"/>
      <c r="O187" s="11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2">
      <c r="A188" s="17"/>
      <c r="B188" s="11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1"/>
      <c r="O188" s="11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</sheetData>
  <sheetProtection/>
  <mergeCells count="24">
    <mergeCell ref="A16:A19"/>
    <mergeCell ref="N16:N19"/>
    <mergeCell ref="A21:A24"/>
    <mergeCell ref="N21:N24"/>
    <mergeCell ref="A26:A29"/>
    <mergeCell ref="N26:N29"/>
    <mergeCell ref="A41:A44"/>
    <mergeCell ref="N41:N44"/>
    <mergeCell ref="A46:A49"/>
    <mergeCell ref="N46:N49"/>
    <mergeCell ref="A66:A69"/>
    <mergeCell ref="N66:N69"/>
    <mergeCell ref="A61:A64"/>
    <mergeCell ref="N61:N64"/>
    <mergeCell ref="N71:N74"/>
    <mergeCell ref="A71:A74"/>
    <mergeCell ref="A31:A34"/>
    <mergeCell ref="N31:N34"/>
    <mergeCell ref="A51:A54"/>
    <mergeCell ref="N51:N54"/>
    <mergeCell ref="A56:A59"/>
    <mergeCell ref="N56:N59"/>
    <mergeCell ref="A36:A39"/>
    <mergeCell ref="N36:N39"/>
  </mergeCells>
  <printOptions/>
  <pageMargins left="0.7" right="0.7" top="0.75" bottom="0.75" header="0.3" footer="0.3"/>
  <pageSetup horizontalDpi="300" verticalDpi="300" orientation="portrait" scale="73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93"/>
  <sheetViews>
    <sheetView view="pageBreakPreview" zoomScaleSheetLayoutView="100" zoomScalePageLayoutView="0" workbookViewId="0" topLeftCell="A1">
      <pane xSplit="2" ySplit="3" topLeftCell="N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Z14" sqref="Z14"/>
    </sheetView>
  </sheetViews>
  <sheetFormatPr defaultColWidth="9.140625" defaultRowHeight="15"/>
  <cols>
    <col min="1" max="1" width="9.140625" style="20" customWidth="1"/>
    <col min="2" max="2" width="5.8515625" style="21" customWidth="1"/>
    <col min="3" max="3" width="10.00390625" style="19" customWidth="1"/>
    <col min="4" max="4" width="9.140625" style="19" customWidth="1"/>
    <col min="5" max="5" width="9.28125" style="19" bestFit="1" customWidth="1"/>
    <col min="6" max="7" width="9.140625" style="19" customWidth="1"/>
    <col min="8" max="8" width="10.57421875" style="19" customWidth="1"/>
    <col min="9" max="9" width="11.00390625" style="19" customWidth="1"/>
    <col min="10" max="11" width="9.140625" style="19" customWidth="1"/>
    <col min="12" max="13" width="9.8515625" style="19" customWidth="1"/>
    <col min="14" max="14" width="9.140625" style="22" customWidth="1"/>
    <col min="15" max="15" width="5.57421875" style="21" customWidth="1"/>
    <col min="16" max="16" width="9.28125" style="19" bestFit="1" customWidth="1"/>
    <col min="17" max="22" width="9.140625" style="19" customWidth="1"/>
    <col min="23" max="23" width="10.28125" style="19" customWidth="1"/>
    <col min="24" max="24" width="10.57421875" style="19" customWidth="1"/>
    <col min="25" max="25" width="9.140625" style="19" customWidth="1"/>
    <col min="26" max="26" width="11.8515625" style="19" customWidth="1"/>
    <col min="27" max="27" width="11.7109375" style="11" customWidth="1"/>
    <col min="28" max="28" width="10.57421875" style="11" customWidth="1"/>
    <col min="29" max="29" width="13.57421875" style="11" customWidth="1"/>
    <col min="30" max="31" width="9.140625" style="11" customWidth="1"/>
    <col min="32" max="32" width="11.00390625" style="11" customWidth="1"/>
    <col min="33" max="16384" width="9.140625" style="11" customWidth="1"/>
  </cols>
  <sheetData>
    <row r="1" spans="1:26" s="2" customFormat="1" ht="15">
      <c r="A1" s="1" t="s">
        <v>13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5" t="s">
        <v>13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" customFormat="1" ht="12.75" thickBot="1">
      <c r="A2" s="6" t="s">
        <v>39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 t="s">
        <v>39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8" s="7" customFormat="1" ht="72.75" thickBot="1">
      <c r="A3" s="33" t="s">
        <v>6</v>
      </c>
      <c r="B3" s="131" t="s">
        <v>14</v>
      </c>
      <c r="C3" s="128" t="s">
        <v>8</v>
      </c>
      <c r="D3" s="35" t="s">
        <v>9</v>
      </c>
      <c r="E3" s="35" t="s">
        <v>15</v>
      </c>
      <c r="F3" s="35" t="s">
        <v>16</v>
      </c>
      <c r="G3" s="35" t="s">
        <v>43</v>
      </c>
      <c r="H3" s="35" t="s">
        <v>17</v>
      </c>
      <c r="I3" s="35" t="s">
        <v>45</v>
      </c>
      <c r="J3" s="35" t="s">
        <v>35</v>
      </c>
      <c r="K3" s="35" t="s">
        <v>36</v>
      </c>
      <c r="L3" s="36" t="s">
        <v>37</v>
      </c>
      <c r="M3" s="35" t="s">
        <v>38</v>
      </c>
      <c r="N3" s="57" t="s">
        <v>6</v>
      </c>
      <c r="O3" s="86" t="s">
        <v>14</v>
      </c>
      <c r="P3" s="35" t="s">
        <v>18</v>
      </c>
      <c r="Q3" s="122" t="s">
        <v>27</v>
      </c>
      <c r="R3" s="122" t="s">
        <v>28</v>
      </c>
      <c r="S3" s="35" t="s">
        <v>26</v>
      </c>
      <c r="T3" s="35" t="s">
        <v>10</v>
      </c>
      <c r="U3" s="35" t="s">
        <v>11</v>
      </c>
      <c r="V3" s="35" t="s">
        <v>12</v>
      </c>
      <c r="W3" s="35" t="s">
        <v>29</v>
      </c>
      <c r="X3" s="35" t="s">
        <v>19</v>
      </c>
      <c r="Y3" s="35" t="s">
        <v>7</v>
      </c>
      <c r="Z3" s="36" t="s">
        <v>20</v>
      </c>
      <c r="AB3" s="7" t="s">
        <v>21</v>
      </c>
    </row>
    <row r="4" spans="1:26" s="7" customFormat="1" ht="12">
      <c r="A4" s="31" t="s">
        <v>30</v>
      </c>
      <c r="B4" s="132"/>
      <c r="C4" s="53">
        <f>SUM(C17:C20)</f>
        <v>5469142.253028935</v>
      </c>
      <c r="D4" s="38">
        <f aca="true" t="shared" si="0" ref="D4:L4">SUM(D17:D20)</f>
        <v>608737.7873779571</v>
      </c>
      <c r="E4" s="38">
        <f t="shared" si="0"/>
        <v>1394163.5811526326</v>
      </c>
      <c r="F4" s="38">
        <f t="shared" si="0"/>
        <v>204033.73231800384</v>
      </c>
      <c r="G4" s="38">
        <f>SUM(G17:G20)</f>
        <v>233554.96701505414</v>
      </c>
      <c r="H4" s="38">
        <f t="shared" si="0"/>
        <v>1333650.9715290787</v>
      </c>
      <c r="I4" s="38">
        <f t="shared" si="0"/>
        <v>1994580.1675540085</v>
      </c>
      <c r="J4" s="38">
        <f t="shared" si="0"/>
        <v>347654.1529640042</v>
      </c>
      <c r="K4" s="38">
        <f t="shared" si="0"/>
        <v>1219996.3997917145</v>
      </c>
      <c r="L4" s="70">
        <f t="shared" si="0"/>
        <v>470010.1820134225</v>
      </c>
      <c r="M4" s="38">
        <f>SUM(M17:M20)</f>
        <v>452108.95921965037</v>
      </c>
      <c r="N4" s="32" t="s">
        <v>30</v>
      </c>
      <c r="O4" s="75"/>
      <c r="P4" s="38">
        <f aca="true" t="shared" si="1" ref="P4:W4">SUM(P17:P20)</f>
        <v>1255091.0012365524</v>
      </c>
      <c r="Q4" s="38">
        <f t="shared" si="1"/>
        <v>182777.87766001077</v>
      </c>
      <c r="R4" s="38">
        <f>SUM(R17:R20)</f>
        <v>540020.0954548747</v>
      </c>
      <c r="S4" s="38">
        <f t="shared" si="1"/>
        <v>1248462.783252983</v>
      </c>
      <c r="T4" s="38">
        <f t="shared" si="1"/>
        <v>508969.4713629368</v>
      </c>
      <c r="U4" s="38">
        <f t="shared" si="1"/>
        <v>343729.82283858047</v>
      </c>
      <c r="V4" s="38">
        <f t="shared" si="1"/>
        <v>333360.66639646667</v>
      </c>
      <c r="W4" s="38">
        <f t="shared" si="1"/>
        <v>-187399.22689085655</v>
      </c>
      <c r="X4" s="38">
        <f>SUM(C4:M4,P4:W4)</f>
        <v>17952645.645276006</v>
      </c>
      <c r="Y4" s="38">
        <f>SUM(Y17:Y20)</f>
        <v>1160183.9438497343</v>
      </c>
      <c r="Z4" s="70">
        <f>X4+Y4</f>
        <v>19112829.58912574</v>
      </c>
    </row>
    <row r="5" spans="1:26" s="7" customFormat="1" ht="14.25" customHeight="1">
      <c r="A5" s="28" t="s">
        <v>31</v>
      </c>
      <c r="B5" s="133"/>
      <c r="C5" s="54">
        <f>SUM(C22:C25)</f>
        <v>6765628.84387311</v>
      </c>
      <c r="D5" s="41">
        <f aca="true" t="shared" si="2" ref="D5:L5">SUM(D22:D25)</f>
        <v>933735.6194534494</v>
      </c>
      <c r="E5" s="41">
        <f t="shared" si="2"/>
        <v>1746521.3199873588</v>
      </c>
      <c r="F5" s="41">
        <f t="shared" si="2"/>
        <v>205811.9225228194</v>
      </c>
      <c r="G5" s="41">
        <f>SUM(G22:G25)</f>
        <v>210189.3428079273</v>
      </c>
      <c r="H5" s="41">
        <f t="shared" si="2"/>
        <v>1728851.9807244213</v>
      </c>
      <c r="I5" s="41">
        <f t="shared" si="2"/>
        <v>2251405.8228699686</v>
      </c>
      <c r="J5" s="41">
        <f t="shared" si="2"/>
        <v>363465.1613818999</v>
      </c>
      <c r="K5" s="41">
        <f t="shared" si="2"/>
        <v>1386996.5784859997</v>
      </c>
      <c r="L5" s="44">
        <f t="shared" si="2"/>
        <v>484232.3905863587</v>
      </c>
      <c r="M5" s="41">
        <f>SUM(M22:M25)</f>
        <v>574659.0354435504</v>
      </c>
      <c r="N5" s="8" t="s">
        <v>31</v>
      </c>
      <c r="O5" s="76"/>
      <c r="P5" s="41">
        <f aca="true" t="shared" si="3" ref="P5:W5">SUM(P22:P25)</f>
        <v>1688473.4405709873</v>
      </c>
      <c r="Q5" s="41">
        <f t="shared" si="3"/>
        <v>242468.65884347813</v>
      </c>
      <c r="R5" s="41">
        <f>SUM(R22:R25)</f>
        <v>667260.4324648908</v>
      </c>
      <c r="S5" s="41">
        <f t="shared" si="3"/>
        <v>1411753.5749292872</v>
      </c>
      <c r="T5" s="41">
        <f t="shared" si="3"/>
        <v>630457.3358137647</v>
      </c>
      <c r="U5" s="41">
        <f t="shared" si="3"/>
        <v>450189.0484584678</v>
      </c>
      <c r="V5" s="41">
        <f t="shared" si="3"/>
        <v>379562.7101483529</v>
      </c>
      <c r="W5" s="41">
        <f t="shared" si="3"/>
        <v>-315994.9570036176</v>
      </c>
      <c r="X5" s="41">
        <f>SUM(C5:M5,P5:W5)</f>
        <v>21805668.262362473</v>
      </c>
      <c r="Y5" s="41">
        <f>SUM(Y22:Y25)</f>
        <v>1449760.8537142419</v>
      </c>
      <c r="Z5" s="44">
        <f>X5+Y5</f>
        <v>23255429.116076715</v>
      </c>
    </row>
    <row r="6" spans="1:27" ht="12">
      <c r="A6" s="8" t="s">
        <v>0</v>
      </c>
      <c r="B6" s="63"/>
      <c r="C6" s="54">
        <f>SUM(C27:C30)</f>
        <v>7181356.646607314</v>
      </c>
      <c r="D6" s="41">
        <f>SUM(D27:D30)</f>
        <v>935411.8871249296</v>
      </c>
      <c r="E6" s="41">
        <f aca="true" t="shared" si="4" ref="E6:L6">SUM(E27:E30)</f>
        <v>1880031.9211990354</v>
      </c>
      <c r="F6" s="41">
        <f t="shared" si="4"/>
        <v>232622.25761181337</v>
      </c>
      <c r="G6" s="41">
        <f>SUM(G27:G30)</f>
        <v>240897.85171029408</v>
      </c>
      <c r="H6" s="41">
        <f t="shared" si="4"/>
        <v>2117073.6961931875</v>
      </c>
      <c r="I6" s="41">
        <f t="shared" si="4"/>
        <v>2645346.7167165345</v>
      </c>
      <c r="J6" s="41">
        <f t="shared" si="4"/>
        <v>481997.2953379544</v>
      </c>
      <c r="K6" s="41">
        <f t="shared" si="4"/>
        <v>1572853.6242617252</v>
      </c>
      <c r="L6" s="44">
        <f t="shared" si="4"/>
        <v>615065.8489687335</v>
      </c>
      <c r="M6" s="41">
        <f>SUM(M27:M30)</f>
        <v>756074.8048975915</v>
      </c>
      <c r="N6" s="8" t="s">
        <v>0</v>
      </c>
      <c r="O6" s="76"/>
      <c r="P6" s="41">
        <f aca="true" t="shared" si="5" ref="P6:W6">SUM(P27:P30)</f>
        <v>2179163.9822293883</v>
      </c>
      <c r="Q6" s="41">
        <f t="shared" si="5"/>
        <v>318676.5740396009</v>
      </c>
      <c r="R6" s="41">
        <f>SUM(R27:R30)</f>
        <v>793109.7534905463</v>
      </c>
      <c r="S6" s="41">
        <f t="shared" si="5"/>
        <v>1601266.2429873152</v>
      </c>
      <c r="T6" s="41">
        <f t="shared" si="5"/>
        <v>851207.7696494552</v>
      </c>
      <c r="U6" s="41">
        <f t="shared" si="5"/>
        <v>438415.0868588591</v>
      </c>
      <c r="V6" s="41">
        <f t="shared" si="5"/>
        <v>439317.87765540916</v>
      </c>
      <c r="W6" s="41">
        <f t="shared" si="5"/>
        <v>-331002.1190424902</v>
      </c>
      <c r="X6" s="41">
        <f aca="true" t="shared" si="6" ref="X6:X15">SUM(C6:M6,P6:W6)</f>
        <v>24948887.718497194</v>
      </c>
      <c r="Y6" s="41">
        <f>SUM(Y27:Y30)</f>
        <v>1821544.0813679253</v>
      </c>
      <c r="Z6" s="44">
        <f aca="true" t="shared" si="7" ref="Z6:Z15">X6+Y6</f>
        <v>26770431.79986512</v>
      </c>
      <c r="AA6" s="29"/>
    </row>
    <row r="7" spans="1:27" ht="12">
      <c r="A7" s="8" t="s">
        <v>1</v>
      </c>
      <c r="B7" s="63"/>
      <c r="C7" s="54">
        <f>SUM(C32:C35)</f>
        <v>9432724.873504965</v>
      </c>
      <c r="D7" s="41">
        <f>SUM(D32:D35)</f>
        <v>991016.7186632741</v>
      </c>
      <c r="E7" s="41">
        <f aca="true" t="shared" si="8" ref="E7:L7">SUM(E32:E35)</f>
        <v>2283593.9143784707</v>
      </c>
      <c r="F7" s="41">
        <f t="shared" si="8"/>
        <v>306627.9501861842</v>
      </c>
      <c r="G7" s="41">
        <f>SUM(G32:G35)</f>
        <v>247646.04400313587</v>
      </c>
      <c r="H7" s="41">
        <f t="shared" si="8"/>
        <v>2871522.8849338726</v>
      </c>
      <c r="I7" s="41">
        <f t="shared" si="8"/>
        <v>3193697.196810819</v>
      </c>
      <c r="J7" s="41">
        <f t="shared" si="8"/>
        <v>559792.8610670677</v>
      </c>
      <c r="K7" s="41">
        <f t="shared" si="8"/>
        <v>1969499.2446446274</v>
      </c>
      <c r="L7" s="44">
        <f t="shared" si="8"/>
        <v>722547.5147476947</v>
      </c>
      <c r="M7" s="41">
        <f>SUM(M32:M35)</f>
        <v>959279.3166870186</v>
      </c>
      <c r="N7" s="8" t="s">
        <v>1</v>
      </c>
      <c r="O7" s="76"/>
      <c r="P7" s="41">
        <f aca="true" t="shared" si="9" ref="P7:W7">SUM(P32:P35)</f>
        <v>2282704.157724029</v>
      </c>
      <c r="Q7" s="41">
        <f t="shared" si="9"/>
        <v>450187.5075938378</v>
      </c>
      <c r="R7" s="41">
        <f>SUM(R32:R35)</f>
        <v>850083.2766959616</v>
      </c>
      <c r="S7" s="41">
        <f t="shared" si="9"/>
        <v>1716407.8591818395</v>
      </c>
      <c r="T7" s="41">
        <f t="shared" si="9"/>
        <v>1007307.5216425108</v>
      </c>
      <c r="U7" s="41">
        <f t="shared" si="9"/>
        <v>532162.9777636875</v>
      </c>
      <c r="V7" s="41">
        <f t="shared" si="9"/>
        <v>504595.7848788126</v>
      </c>
      <c r="W7" s="41">
        <f t="shared" si="9"/>
        <v>-289026.54808530567</v>
      </c>
      <c r="X7" s="41">
        <f t="shared" si="6"/>
        <v>30592371.0570225</v>
      </c>
      <c r="Y7" s="41">
        <f>SUM(Y32:Y35)</f>
        <v>2172568.4600000004</v>
      </c>
      <c r="Z7" s="44">
        <f t="shared" si="7"/>
        <v>32764939.5170225</v>
      </c>
      <c r="AA7" s="29"/>
    </row>
    <row r="8" spans="1:27" ht="12">
      <c r="A8" s="8" t="s">
        <v>2</v>
      </c>
      <c r="B8" s="63"/>
      <c r="C8" s="54">
        <f aca="true" t="shared" si="10" ref="C8:L8">SUM(C37:C40)</f>
        <v>11407717.347377438</v>
      </c>
      <c r="D8" s="41">
        <f t="shared" si="10"/>
        <v>1073018.9483379368</v>
      </c>
      <c r="E8" s="41">
        <f t="shared" si="10"/>
        <v>2597316.1401311415</v>
      </c>
      <c r="F8" s="41">
        <f t="shared" si="10"/>
        <v>354861.68462838524</v>
      </c>
      <c r="G8" s="41">
        <f>SUM(G37:G40)</f>
        <v>264519.81673395133</v>
      </c>
      <c r="H8" s="41">
        <f t="shared" si="10"/>
        <v>2728799.1044605537</v>
      </c>
      <c r="I8" s="41">
        <f t="shared" si="10"/>
        <v>3744882.907617989</v>
      </c>
      <c r="J8" s="41">
        <f t="shared" si="10"/>
        <v>680669.0366527878</v>
      </c>
      <c r="K8" s="41">
        <f t="shared" si="10"/>
        <v>2320840.50861876</v>
      </c>
      <c r="L8" s="44">
        <f t="shared" si="10"/>
        <v>912732.3673037504</v>
      </c>
      <c r="M8" s="41">
        <f>SUM(M37:M40)</f>
        <v>1178852.5679070624</v>
      </c>
      <c r="N8" s="8" t="s">
        <v>2</v>
      </c>
      <c r="O8" s="76"/>
      <c r="P8" s="41">
        <f aca="true" t="shared" si="11" ref="P8:Y8">SUM(P37:P40)</f>
        <v>2511952.844610188</v>
      </c>
      <c r="Q8" s="41">
        <f t="shared" si="11"/>
        <v>552629.9968194644</v>
      </c>
      <c r="R8" s="41">
        <f>SUM(R37:R40)</f>
        <v>895051.2790612075</v>
      </c>
      <c r="S8" s="41">
        <f t="shared" si="11"/>
        <v>1921328.1150182998</v>
      </c>
      <c r="T8" s="41">
        <f t="shared" si="11"/>
        <v>1193227.8163896692</v>
      </c>
      <c r="U8" s="41">
        <f t="shared" si="11"/>
        <v>663617.9615418785</v>
      </c>
      <c r="V8" s="41">
        <f t="shared" si="11"/>
        <v>571579.2016423065</v>
      </c>
      <c r="W8" s="41">
        <f t="shared" si="11"/>
        <v>-327342.12704541883</v>
      </c>
      <c r="X8" s="41">
        <f t="shared" si="6"/>
        <v>35246255.51780736</v>
      </c>
      <c r="Y8" s="41">
        <f t="shared" si="11"/>
        <v>2480568.110000001</v>
      </c>
      <c r="Z8" s="44">
        <f t="shared" si="7"/>
        <v>37726823.62780736</v>
      </c>
      <c r="AA8" s="29"/>
    </row>
    <row r="9" spans="1:27" ht="12">
      <c r="A9" s="8" t="s">
        <v>3</v>
      </c>
      <c r="B9" s="63"/>
      <c r="C9" s="54">
        <f>SUM(C42:C45)</f>
        <v>13110122.930629533</v>
      </c>
      <c r="D9" s="41">
        <f aca="true" t="shared" si="12" ref="D9:L9">SUM(D42:D45)</f>
        <v>1779710.9810010763</v>
      </c>
      <c r="E9" s="41">
        <f t="shared" si="12"/>
        <v>3021535.6979589304</v>
      </c>
      <c r="F9" s="41">
        <f t="shared" si="12"/>
        <v>406271.88282940944</v>
      </c>
      <c r="G9" s="41">
        <f>SUM(G42:G45)</f>
        <v>261294.36050433756</v>
      </c>
      <c r="H9" s="41">
        <f t="shared" si="12"/>
        <v>3431314.045714736</v>
      </c>
      <c r="I9" s="41">
        <f t="shared" si="12"/>
        <v>4426466.820755188</v>
      </c>
      <c r="J9" s="41">
        <f t="shared" si="12"/>
        <v>720772.4888408359</v>
      </c>
      <c r="K9" s="41">
        <f t="shared" si="12"/>
        <v>2537406.673198057</v>
      </c>
      <c r="L9" s="44">
        <f t="shared" si="12"/>
        <v>1151748.3182900872</v>
      </c>
      <c r="M9" s="41">
        <f>SUM(M42:M45)</f>
        <v>1408476.5384172811</v>
      </c>
      <c r="N9" s="8" t="s">
        <v>3</v>
      </c>
      <c r="O9" s="76"/>
      <c r="P9" s="41">
        <f aca="true" t="shared" si="13" ref="P9:W9">SUM(P42:P45)</f>
        <v>2668756.0640000002</v>
      </c>
      <c r="Q9" s="41">
        <f t="shared" si="13"/>
        <v>728206.6061255197</v>
      </c>
      <c r="R9" s="41">
        <f>SUM(R42:R45)</f>
        <v>978846.0777396322</v>
      </c>
      <c r="S9" s="41">
        <f t="shared" si="13"/>
        <v>2036907.7256225103</v>
      </c>
      <c r="T9" s="41">
        <f t="shared" si="13"/>
        <v>1380169.8125782134</v>
      </c>
      <c r="U9" s="41">
        <f t="shared" si="13"/>
        <v>735665.141197708</v>
      </c>
      <c r="V9" s="41">
        <f t="shared" si="13"/>
        <v>613440.1958932709</v>
      </c>
      <c r="W9" s="41">
        <f t="shared" si="13"/>
        <v>-376200.31138401944</v>
      </c>
      <c r="X9" s="41">
        <f t="shared" si="6"/>
        <v>41020912.04991231</v>
      </c>
      <c r="Y9" s="41">
        <f>SUM(Y42:Y45)</f>
        <v>2815106</v>
      </c>
      <c r="Z9" s="44">
        <f t="shared" si="7"/>
        <v>43836018.04991231</v>
      </c>
      <c r="AA9" s="29"/>
    </row>
    <row r="10" spans="1:27" ht="12">
      <c r="A10" s="8" t="s">
        <v>4</v>
      </c>
      <c r="B10" s="63"/>
      <c r="C10" s="54">
        <f>SUM(C47:C50)</f>
        <v>15488232.43471267</v>
      </c>
      <c r="D10" s="41">
        <f aca="true" t="shared" si="14" ref="D10:L10">SUM(D47:D50)</f>
        <v>2688583.554594527</v>
      </c>
      <c r="E10" s="41">
        <f t="shared" si="14"/>
        <v>4031541.150917037</v>
      </c>
      <c r="F10" s="41">
        <f t="shared" si="14"/>
        <v>303444.1083286187</v>
      </c>
      <c r="G10" s="41">
        <f>SUM(G47:G50)</f>
        <v>247824.77661917105</v>
      </c>
      <c r="H10" s="41">
        <f t="shared" si="14"/>
        <v>4755230.516091305</v>
      </c>
      <c r="I10" s="41">
        <f t="shared" si="14"/>
        <v>5571372.235293418</v>
      </c>
      <c r="J10" s="41">
        <f t="shared" si="14"/>
        <v>733957.90794697</v>
      </c>
      <c r="K10" s="41">
        <f t="shared" si="14"/>
        <v>2728970.3720267694</v>
      </c>
      <c r="L10" s="44">
        <f t="shared" si="14"/>
        <v>1244894.0173714976</v>
      </c>
      <c r="M10" s="41">
        <f>SUM(M47:M50)</f>
        <v>1772783.3833987052</v>
      </c>
      <c r="N10" s="8" t="s">
        <v>4</v>
      </c>
      <c r="O10" s="76"/>
      <c r="P10" s="41">
        <f aca="true" t="shared" si="15" ref="P10:W10">SUM(P47:P50)</f>
        <v>3338191.540000001</v>
      </c>
      <c r="Q10" s="41">
        <f t="shared" si="15"/>
        <v>813502.1920639591</v>
      </c>
      <c r="R10" s="41">
        <f>SUM(R47:R50)</f>
        <v>1098619.7247509887</v>
      </c>
      <c r="S10" s="41">
        <f t="shared" si="15"/>
        <v>2277777.7554258076</v>
      </c>
      <c r="T10" s="41">
        <f t="shared" si="15"/>
        <v>1463766.7893457485</v>
      </c>
      <c r="U10" s="41">
        <f t="shared" si="15"/>
        <v>820894.3569798076</v>
      </c>
      <c r="V10" s="41">
        <f t="shared" si="15"/>
        <v>679440.5317649941</v>
      </c>
      <c r="W10" s="41">
        <f t="shared" si="15"/>
        <v>-557921.4101115471</v>
      </c>
      <c r="X10" s="41">
        <f t="shared" si="6"/>
        <v>49501105.93752045</v>
      </c>
      <c r="Y10" s="41">
        <f>SUM(Y47:Y50)</f>
        <v>3261474.993274195</v>
      </c>
      <c r="Z10" s="44">
        <f t="shared" si="7"/>
        <v>52762580.93079465</v>
      </c>
      <c r="AA10" s="29"/>
    </row>
    <row r="11" spans="1:27" ht="12">
      <c r="A11" s="8" t="s">
        <v>5</v>
      </c>
      <c r="B11" s="63"/>
      <c r="C11" s="54">
        <f>SUM(C52:C55)</f>
        <v>19095551.492924493</v>
      </c>
      <c r="D11" s="41">
        <f aca="true" t="shared" si="16" ref="D11:L11">SUM(D52:D55)</f>
        <v>3001179.237360399</v>
      </c>
      <c r="E11" s="41">
        <f t="shared" si="16"/>
        <v>4599919.100020628</v>
      </c>
      <c r="F11" s="41">
        <f t="shared" si="16"/>
        <v>533282.8809457398</v>
      </c>
      <c r="G11" s="41">
        <f>SUM(G52:G55)</f>
        <v>275053.4030586017</v>
      </c>
      <c r="H11" s="41">
        <f t="shared" si="16"/>
        <v>4984192.774844227</v>
      </c>
      <c r="I11" s="41">
        <f t="shared" si="16"/>
        <v>6389279.17820579</v>
      </c>
      <c r="J11" s="41">
        <f t="shared" si="16"/>
        <v>887971.7702085073</v>
      </c>
      <c r="K11" s="41">
        <f t="shared" si="16"/>
        <v>2733617.826269851</v>
      </c>
      <c r="L11" s="44">
        <f t="shared" si="16"/>
        <v>1454665.2979533798</v>
      </c>
      <c r="M11" s="41">
        <f>SUM(M52:M55)</f>
        <v>2070162.5451440518</v>
      </c>
      <c r="N11" s="8" t="s">
        <v>5</v>
      </c>
      <c r="O11" s="76"/>
      <c r="P11" s="41">
        <f aca="true" t="shared" si="17" ref="P11:W11">SUM(P52:P55)</f>
        <v>4017280.304474965</v>
      </c>
      <c r="Q11" s="41">
        <f t="shared" si="17"/>
        <v>810125.9435456353</v>
      </c>
      <c r="R11" s="41">
        <f>SUM(R52:R55)</f>
        <v>1427909.3035493006</v>
      </c>
      <c r="S11" s="41">
        <f t="shared" si="17"/>
        <v>2612764.5640137624</v>
      </c>
      <c r="T11" s="41">
        <f t="shared" si="17"/>
        <v>1607317.4637132566</v>
      </c>
      <c r="U11" s="41">
        <f t="shared" si="17"/>
        <v>919307.1904263567</v>
      </c>
      <c r="V11" s="41">
        <f t="shared" si="17"/>
        <v>782239.185847177</v>
      </c>
      <c r="W11" s="41">
        <f t="shared" si="17"/>
        <v>-638331.8713097834</v>
      </c>
      <c r="X11" s="41">
        <f t="shared" si="6"/>
        <v>57563487.591196336</v>
      </c>
      <c r="Y11" s="41">
        <f>SUM(Y52:Y55)</f>
        <v>3870726.318274194</v>
      </c>
      <c r="Z11" s="44">
        <f t="shared" si="7"/>
        <v>61434213.90947053</v>
      </c>
      <c r="AA11" s="29"/>
    </row>
    <row r="12" spans="1:27" ht="12">
      <c r="A12" s="8" t="s">
        <v>32</v>
      </c>
      <c r="B12" s="63"/>
      <c r="C12" s="54">
        <f>SUM(C57:C60)</f>
        <v>22129214.116306737</v>
      </c>
      <c r="D12" s="41">
        <f aca="true" t="shared" si="18" ref="D12:L12">SUM(D57:D60)</f>
        <v>2986465.587259205</v>
      </c>
      <c r="E12" s="41">
        <f t="shared" si="18"/>
        <v>4575334.090594362</v>
      </c>
      <c r="F12" s="41">
        <f t="shared" si="18"/>
        <v>546669.8745337923</v>
      </c>
      <c r="G12" s="41">
        <f>SUM(G57:G60)</f>
        <v>325968.77382843377</v>
      </c>
      <c r="H12" s="41">
        <f t="shared" si="18"/>
        <v>7674178.915114408</v>
      </c>
      <c r="I12" s="41">
        <f t="shared" si="18"/>
        <v>7271715.945324358</v>
      </c>
      <c r="J12" s="41">
        <f t="shared" si="18"/>
        <v>902809.7795876014</v>
      </c>
      <c r="K12" s="41">
        <f t="shared" si="18"/>
        <v>2986346.835539636</v>
      </c>
      <c r="L12" s="44">
        <f t="shared" si="18"/>
        <v>1624384.2285064089</v>
      </c>
      <c r="M12" s="41">
        <f>SUM(M57:M60)</f>
        <v>2308705.188679654</v>
      </c>
      <c r="N12" s="8" t="s">
        <v>32</v>
      </c>
      <c r="O12" s="76"/>
      <c r="P12" s="41">
        <f aca="true" t="shared" si="19" ref="P12:W12">SUM(P57:P60)</f>
        <v>4936070.655757733</v>
      </c>
      <c r="Q12" s="41">
        <f t="shared" si="19"/>
        <v>902694.8931250481</v>
      </c>
      <c r="R12" s="41">
        <f>SUM(R57:R60)</f>
        <v>1711729.7066425027</v>
      </c>
      <c r="S12" s="41">
        <f t="shared" si="19"/>
        <v>2672147.479213132</v>
      </c>
      <c r="T12" s="41">
        <f t="shared" si="19"/>
        <v>1893664.7124279775</v>
      </c>
      <c r="U12" s="41">
        <f t="shared" si="19"/>
        <v>1019986.848506505</v>
      </c>
      <c r="V12" s="41">
        <f t="shared" si="19"/>
        <v>871911.8910985021</v>
      </c>
      <c r="W12" s="41">
        <f t="shared" si="19"/>
        <v>-867157.4916521482</v>
      </c>
      <c r="X12" s="41">
        <f t="shared" si="6"/>
        <v>66472842.030393854</v>
      </c>
      <c r="Y12" s="41">
        <f>SUM(Y57:Y60)</f>
        <v>4480385.3158382</v>
      </c>
      <c r="Z12" s="44">
        <f t="shared" si="7"/>
        <v>70953227.34623206</v>
      </c>
      <c r="AA12" s="29"/>
    </row>
    <row r="13" spans="1:31" ht="12">
      <c r="A13" s="8" t="s">
        <v>33</v>
      </c>
      <c r="B13" s="63"/>
      <c r="C13" s="54">
        <f aca="true" t="shared" si="20" ref="C13:L13">SUM(C62:C65)</f>
        <v>22969224.606080465</v>
      </c>
      <c r="D13" s="41">
        <f t="shared" si="20"/>
        <v>2923420.3020044984</v>
      </c>
      <c r="E13" s="41">
        <f t="shared" si="20"/>
        <v>4445568.23004066</v>
      </c>
      <c r="F13" s="41">
        <f t="shared" si="20"/>
        <v>874306.1337588767</v>
      </c>
      <c r="G13" s="41">
        <f>SUM(G62:G65)</f>
        <v>373548.95519971475</v>
      </c>
      <c r="H13" s="41">
        <f t="shared" si="20"/>
        <v>9899350.137349347</v>
      </c>
      <c r="I13" s="41">
        <f t="shared" si="20"/>
        <v>8378448.373315896</v>
      </c>
      <c r="J13" s="41">
        <f t="shared" si="20"/>
        <v>872340.7139983894</v>
      </c>
      <c r="K13" s="41">
        <f t="shared" si="20"/>
        <v>3438076.7018064605</v>
      </c>
      <c r="L13" s="44">
        <f t="shared" si="20"/>
        <v>1700411.275315108</v>
      </c>
      <c r="M13" s="41">
        <f>SUM(M62:M65)</f>
        <v>2694444.260816618</v>
      </c>
      <c r="N13" s="8" t="s">
        <v>33</v>
      </c>
      <c r="O13" s="72"/>
      <c r="P13" s="41">
        <f aca="true" t="shared" si="21" ref="P13:W13">SUM(P62:P65)</f>
        <v>5227501.737549139</v>
      </c>
      <c r="Q13" s="41">
        <f t="shared" si="21"/>
        <v>1003125.7070846779</v>
      </c>
      <c r="R13" s="41">
        <f>SUM(R62:R65)</f>
        <v>2003202.4193821885</v>
      </c>
      <c r="S13" s="41">
        <f t="shared" si="21"/>
        <v>2955417.0933684963</v>
      </c>
      <c r="T13" s="41">
        <f t="shared" si="21"/>
        <v>2172080.38038628</v>
      </c>
      <c r="U13" s="41">
        <f t="shared" si="21"/>
        <v>1151977.5451666792</v>
      </c>
      <c r="V13" s="41">
        <f t="shared" si="21"/>
        <v>1008782.083962241</v>
      </c>
      <c r="W13" s="41">
        <f t="shared" si="21"/>
        <v>-826396.0158788112</v>
      </c>
      <c r="X13" s="41">
        <f t="shared" si="6"/>
        <v>73264830.64070694</v>
      </c>
      <c r="Y13" s="41">
        <f>SUM(Y62:Y65)</f>
        <v>6453585</v>
      </c>
      <c r="Z13" s="44">
        <f t="shared" si="7"/>
        <v>79718415.64070694</v>
      </c>
      <c r="AD13" s="167"/>
      <c r="AE13" s="167"/>
    </row>
    <row r="14" spans="1:31" ht="12">
      <c r="A14" s="8" t="s">
        <v>42</v>
      </c>
      <c r="B14" s="63"/>
      <c r="C14" s="54">
        <f>SUM(C67:C70)</f>
        <v>26346672.76312108</v>
      </c>
      <c r="D14" s="41">
        <f aca="true" t="shared" si="22" ref="D14:L14">SUM(D67:D70)</f>
        <v>3659599.0679949853</v>
      </c>
      <c r="E14" s="41">
        <f t="shared" si="22"/>
        <v>4768917.424005813</v>
      </c>
      <c r="F14" s="41">
        <f t="shared" si="22"/>
        <v>898680.7043861209</v>
      </c>
      <c r="G14" s="41">
        <f t="shared" si="22"/>
        <v>392557.1810481375</v>
      </c>
      <c r="H14" s="41">
        <f t="shared" si="22"/>
        <v>12374187.892883468</v>
      </c>
      <c r="I14" s="41">
        <f t="shared" si="22"/>
        <v>9714664.536893621</v>
      </c>
      <c r="J14" s="41">
        <f t="shared" si="22"/>
        <v>957267.5611854657</v>
      </c>
      <c r="K14" s="41">
        <f t="shared" si="22"/>
        <v>3864482.2789111724</v>
      </c>
      <c r="L14" s="41">
        <f t="shared" si="22"/>
        <v>1809896.9570822436</v>
      </c>
      <c r="M14" s="41">
        <f>SUM(M67:M70)</f>
        <v>3254440.002816417</v>
      </c>
      <c r="N14" s="8" t="s">
        <v>42</v>
      </c>
      <c r="O14" s="72"/>
      <c r="P14" s="41">
        <f aca="true" t="shared" si="23" ref="P14:W14">SUM(P67:P70)</f>
        <v>5852604.932233121</v>
      </c>
      <c r="Q14" s="41">
        <f t="shared" si="23"/>
        <v>1103123.5237856312</v>
      </c>
      <c r="R14" s="41">
        <f>SUM(R67:R70)</f>
        <v>2160206.5844490114</v>
      </c>
      <c r="S14" s="41">
        <f t="shared" si="23"/>
        <v>2932489.6219848995</v>
      </c>
      <c r="T14" s="41">
        <f t="shared" si="23"/>
        <v>2309344.9999999995</v>
      </c>
      <c r="U14" s="41">
        <f t="shared" si="23"/>
        <v>1275702.4277883954</v>
      </c>
      <c r="V14" s="41">
        <f t="shared" si="23"/>
        <v>1110012.7930533811</v>
      </c>
      <c r="W14" s="41">
        <f t="shared" si="23"/>
        <v>-1037814.1380142006</v>
      </c>
      <c r="X14" s="41">
        <f t="shared" si="6"/>
        <v>83747037.11560878</v>
      </c>
      <c r="Y14" s="41">
        <f>SUM(Y67:Y70)</f>
        <v>7116789.452822381</v>
      </c>
      <c r="Z14" s="44">
        <f t="shared" si="7"/>
        <v>90863826.56843117</v>
      </c>
      <c r="AD14" s="89"/>
      <c r="AE14" s="89"/>
    </row>
    <row r="15" spans="1:31" ht="12">
      <c r="A15" s="8" t="s">
        <v>44</v>
      </c>
      <c r="B15" s="63"/>
      <c r="C15" s="54">
        <f>SUM(C72:C75)</f>
        <v>30160063.806616843</v>
      </c>
      <c r="D15" s="54">
        <f aca="true" t="shared" si="24" ref="D15:M15">SUM(D72:D75)</f>
        <v>4975990.952284931</v>
      </c>
      <c r="E15" s="54">
        <f t="shared" si="24"/>
        <v>5305097.421206318</v>
      </c>
      <c r="F15" s="54">
        <f t="shared" si="24"/>
        <v>914940.2834234773</v>
      </c>
      <c r="G15" s="54">
        <f t="shared" si="24"/>
        <v>422698.4250880455</v>
      </c>
      <c r="H15" s="54">
        <f t="shared" si="24"/>
        <v>14477799.309326055</v>
      </c>
      <c r="I15" s="54">
        <f t="shared" si="24"/>
        <v>11091210.243794195</v>
      </c>
      <c r="J15" s="54">
        <f t="shared" si="24"/>
        <v>1048727.5307503827</v>
      </c>
      <c r="K15" s="54">
        <f t="shared" si="24"/>
        <v>4473876.058670621</v>
      </c>
      <c r="L15" s="54">
        <f t="shared" si="24"/>
        <v>2025900.9547578013</v>
      </c>
      <c r="M15" s="54">
        <f t="shared" si="24"/>
        <v>3731190.8998353337</v>
      </c>
      <c r="N15" s="8" t="s">
        <v>44</v>
      </c>
      <c r="O15" s="72"/>
      <c r="P15" s="54">
        <f aca="true" t="shared" si="25" ref="P15:Y15">SUM(P72:P75)</f>
        <v>6499974.96209825</v>
      </c>
      <c r="Q15" s="54">
        <f t="shared" si="25"/>
        <v>1228051.84399183</v>
      </c>
      <c r="R15" s="54">
        <f t="shared" si="25"/>
        <v>2289111.932404463</v>
      </c>
      <c r="S15" s="54">
        <f t="shared" si="25"/>
        <v>3062479.956936369</v>
      </c>
      <c r="T15" s="54">
        <f t="shared" si="25"/>
        <v>2425025.2409036597</v>
      </c>
      <c r="U15" s="54">
        <f t="shared" si="25"/>
        <v>1429935.6990392401</v>
      </c>
      <c r="V15" s="54">
        <f t="shared" si="25"/>
        <v>1222602.3748397948</v>
      </c>
      <c r="W15" s="54">
        <f t="shared" si="25"/>
        <v>-1082043.966147041</v>
      </c>
      <c r="X15" s="41">
        <f t="shared" si="6"/>
        <v>95702633.92982057</v>
      </c>
      <c r="Y15" s="54">
        <f t="shared" si="25"/>
        <v>8041972.081689292</v>
      </c>
      <c r="Z15" s="44">
        <f t="shared" si="7"/>
        <v>103744606.01150987</v>
      </c>
      <c r="AD15" s="89"/>
      <c r="AE15" s="89"/>
    </row>
    <row r="16" spans="1:26" ht="12">
      <c r="A16" s="147"/>
      <c r="B16" s="154"/>
      <c r="C16" s="54"/>
      <c r="D16" s="41"/>
      <c r="E16" s="41"/>
      <c r="F16" s="41"/>
      <c r="G16" s="41"/>
      <c r="H16" s="41"/>
      <c r="I16" s="41"/>
      <c r="J16" s="41"/>
      <c r="K16" s="41"/>
      <c r="L16" s="44"/>
      <c r="M16" s="41"/>
      <c r="N16" s="8"/>
      <c r="O16" s="72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4"/>
    </row>
    <row r="17" spans="1:26" ht="12">
      <c r="A17" s="162" t="s">
        <v>30</v>
      </c>
      <c r="B17" s="154">
        <v>1</v>
      </c>
      <c r="C17" s="54">
        <v>1568382.4885953525</v>
      </c>
      <c r="D17" s="41">
        <v>137611.0644089174</v>
      </c>
      <c r="E17" s="41">
        <v>321573.5883681113</v>
      </c>
      <c r="F17" s="41">
        <v>46605.22666553068</v>
      </c>
      <c r="G17" s="41">
        <v>59500.329342486155</v>
      </c>
      <c r="H17" s="41">
        <v>309474.8841562581</v>
      </c>
      <c r="I17" s="41">
        <v>502401.2662935114</v>
      </c>
      <c r="J17" s="41">
        <v>86652.78021746654</v>
      </c>
      <c r="K17" s="41">
        <v>271386.1658055055</v>
      </c>
      <c r="L17" s="44">
        <v>104601.00644109384</v>
      </c>
      <c r="M17" s="45">
        <v>93436.41415448443</v>
      </c>
      <c r="N17" s="164" t="s">
        <v>30</v>
      </c>
      <c r="O17" s="56" t="s">
        <v>22</v>
      </c>
      <c r="P17" s="41">
        <v>290203.7357927875</v>
      </c>
      <c r="Q17" s="41">
        <v>43368.60557273707</v>
      </c>
      <c r="R17" s="41">
        <v>88943.34584987353</v>
      </c>
      <c r="S17" s="41">
        <v>295976.97786785295</v>
      </c>
      <c r="T17" s="41">
        <v>124420.78751436829</v>
      </c>
      <c r="U17" s="41">
        <v>74710.22171129726</v>
      </c>
      <c r="V17" s="41">
        <v>80222.06319317548</v>
      </c>
      <c r="W17" s="41">
        <v>-39389.84935981791</v>
      </c>
      <c r="X17" s="41">
        <f>SUM(C17:M17,P17:W17)</f>
        <v>4460081.102590993</v>
      </c>
      <c r="Y17" s="41">
        <v>257292.07879909777</v>
      </c>
      <c r="Z17" s="44">
        <f aca="true" t="shared" si="26" ref="Z17:Z63">X17+Y17</f>
        <v>4717373.181390091</v>
      </c>
    </row>
    <row r="18" spans="1:26" ht="12">
      <c r="A18" s="162"/>
      <c r="B18" s="154">
        <v>2</v>
      </c>
      <c r="C18" s="54">
        <v>1512945.1837725658</v>
      </c>
      <c r="D18" s="41">
        <v>132198.47623162295</v>
      </c>
      <c r="E18" s="41">
        <v>324882.14791700616</v>
      </c>
      <c r="F18" s="41">
        <v>48430.57282910362</v>
      </c>
      <c r="G18" s="41">
        <v>60433.97817479732</v>
      </c>
      <c r="H18" s="41">
        <v>299734.6805342388</v>
      </c>
      <c r="I18" s="41">
        <v>500265.95743965224</v>
      </c>
      <c r="J18" s="41">
        <v>87937.70893830214</v>
      </c>
      <c r="K18" s="41">
        <v>297405.27634706994</v>
      </c>
      <c r="L18" s="44">
        <v>115038.01028208935</v>
      </c>
      <c r="M18" s="45">
        <v>106279.72818382093</v>
      </c>
      <c r="N18" s="162"/>
      <c r="O18" s="56" t="s">
        <v>23</v>
      </c>
      <c r="P18" s="41">
        <v>294216.04878957145</v>
      </c>
      <c r="Q18" s="41">
        <v>44637.93457843924</v>
      </c>
      <c r="R18" s="41">
        <v>118919.60922240763</v>
      </c>
      <c r="S18" s="41">
        <v>302375.27698580653</v>
      </c>
      <c r="T18" s="41">
        <v>121935.69566307316</v>
      </c>
      <c r="U18" s="41">
        <v>78644.01449466124</v>
      </c>
      <c r="V18" s="41">
        <v>81849.64197205828</v>
      </c>
      <c r="W18" s="41">
        <v>-41299.57403636081</v>
      </c>
      <c r="X18" s="41">
        <f aca="true" t="shared" si="27" ref="X18:X74">SUM(C18:M18,P18:W18)</f>
        <v>4486830.368319926</v>
      </c>
      <c r="Y18" s="41">
        <v>268528.7503593533</v>
      </c>
      <c r="Z18" s="44">
        <f t="shared" si="26"/>
        <v>4755359.118679279</v>
      </c>
    </row>
    <row r="19" spans="1:26" ht="12">
      <c r="A19" s="162"/>
      <c r="B19" s="154">
        <v>3</v>
      </c>
      <c r="C19" s="54">
        <v>1212908.2227793767</v>
      </c>
      <c r="D19" s="41">
        <v>152006.55406922946</v>
      </c>
      <c r="E19" s="41">
        <v>321902.24496449484</v>
      </c>
      <c r="F19" s="41">
        <v>50334.3178528962</v>
      </c>
      <c r="G19" s="41">
        <v>61912.176336451266</v>
      </c>
      <c r="H19" s="41">
        <v>352202.05438971135</v>
      </c>
      <c r="I19" s="41">
        <v>486563.53157668177</v>
      </c>
      <c r="J19" s="41">
        <v>92331.71324648976</v>
      </c>
      <c r="K19" s="41">
        <v>363547.12284584076</v>
      </c>
      <c r="L19" s="44">
        <v>122054.93650025889</v>
      </c>
      <c r="M19" s="45">
        <v>121825.2259652327</v>
      </c>
      <c r="N19" s="162"/>
      <c r="O19" s="56" t="s">
        <v>24</v>
      </c>
      <c r="P19" s="41">
        <v>335497.70996207366</v>
      </c>
      <c r="Q19" s="41">
        <v>40910.98782181249</v>
      </c>
      <c r="R19" s="41">
        <v>165114.77898373507</v>
      </c>
      <c r="S19" s="41">
        <v>317436.4960118888</v>
      </c>
      <c r="T19" s="41">
        <v>125433.10192145579</v>
      </c>
      <c r="U19" s="41">
        <v>85477.07400468996</v>
      </c>
      <c r="V19" s="41">
        <v>84528.75826245481</v>
      </c>
      <c r="W19" s="41">
        <v>-48779.99122459996</v>
      </c>
      <c r="X19" s="41">
        <f t="shared" si="27"/>
        <v>4443207.016270174</v>
      </c>
      <c r="Y19" s="41">
        <v>312746.5296326659</v>
      </c>
      <c r="Z19" s="44">
        <f t="shared" si="26"/>
        <v>4755953.54590284</v>
      </c>
    </row>
    <row r="20" spans="1:26" ht="12">
      <c r="A20" s="162"/>
      <c r="B20" s="154">
        <v>4</v>
      </c>
      <c r="C20" s="54">
        <v>1174906.3578816399</v>
      </c>
      <c r="D20" s="41">
        <v>186921.69266818737</v>
      </c>
      <c r="E20" s="41">
        <v>425805.5999030203</v>
      </c>
      <c r="F20" s="41">
        <v>58663.614970473354</v>
      </c>
      <c r="G20" s="41">
        <v>51708.48316131941</v>
      </c>
      <c r="H20" s="41">
        <v>372239.3524488704</v>
      </c>
      <c r="I20" s="41">
        <v>505349.41224416316</v>
      </c>
      <c r="J20" s="41">
        <v>80731.95056174582</v>
      </c>
      <c r="K20" s="41">
        <v>287657.83479329833</v>
      </c>
      <c r="L20" s="44">
        <v>128316.22878998044</v>
      </c>
      <c r="M20" s="45">
        <v>130567.59091611227</v>
      </c>
      <c r="N20" s="162"/>
      <c r="O20" s="56" t="s">
        <v>25</v>
      </c>
      <c r="P20" s="41">
        <v>335173.50669211976</v>
      </c>
      <c r="Q20" s="41">
        <v>53860.349687021975</v>
      </c>
      <c r="R20" s="41">
        <v>167042.36139885854</v>
      </c>
      <c r="S20" s="41">
        <v>332674.03238743456</v>
      </c>
      <c r="T20" s="41">
        <v>137179.88626403955</v>
      </c>
      <c r="U20" s="41">
        <v>104898.51262793198</v>
      </c>
      <c r="V20" s="41">
        <v>86760.20296877812</v>
      </c>
      <c r="W20" s="41">
        <v>-57929.812270077855</v>
      </c>
      <c r="X20" s="41">
        <f t="shared" si="27"/>
        <v>4562527.158094917</v>
      </c>
      <c r="Y20" s="41">
        <v>321616.58505861735</v>
      </c>
      <c r="Z20" s="44">
        <f t="shared" si="26"/>
        <v>4884143.743153535</v>
      </c>
    </row>
    <row r="21" spans="1:26" ht="12">
      <c r="A21" s="59"/>
      <c r="B21" s="154"/>
      <c r="C21" s="54"/>
      <c r="D21" s="41"/>
      <c r="E21" s="41"/>
      <c r="F21" s="41"/>
      <c r="G21" s="41"/>
      <c r="H21" s="41"/>
      <c r="I21" s="41"/>
      <c r="J21" s="41"/>
      <c r="K21" s="41"/>
      <c r="L21" s="44"/>
      <c r="M21" s="45"/>
      <c r="N21" s="59"/>
      <c r="O21" s="55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4"/>
    </row>
    <row r="22" spans="1:26" ht="12">
      <c r="A22" s="162" t="s">
        <v>31</v>
      </c>
      <c r="B22" s="155">
        <v>1</v>
      </c>
      <c r="C22" s="54">
        <v>1906625.3766068297</v>
      </c>
      <c r="D22" s="41">
        <v>194626.23799474776</v>
      </c>
      <c r="E22" s="41">
        <v>432815.26371943345</v>
      </c>
      <c r="F22" s="41">
        <v>48456.36709133092</v>
      </c>
      <c r="G22" s="41">
        <v>48151.432498473136</v>
      </c>
      <c r="H22" s="41">
        <v>346230.8716408522</v>
      </c>
      <c r="I22" s="41">
        <v>572558.1598329097</v>
      </c>
      <c r="J22" s="41">
        <v>70425.51736169506</v>
      </c>
      <c r="K22" s="41">
        <v>328803.7475715658</v>
      </c>
      <c r="L22" s="44">
        <v>118823.21501403011</v>
      </c>
      <c r="M22" s="45">
        <v>130468.16259507953</v>
      </c>
      <c r="N22" s="162" t="s">
        <v>31</v>
      </c>
      <c r="O22" s="56" t="s">
        <v>22</v>
      </c>
      <c r="P22" s="41">
        <v>332600.2106910752</v>
      </c>
      <c r="Q22" s="41">
        <v>43671.90309288296</v>
      </c>
      <c r="R22" s="41">
        <v>119738.46188587355</v>
      </c>
      <c r="S22" s="41">
        <v>338572.3645608389</v>
      </c>
      <c r="T22" s="41">
        <v>143700.7733957156</v>
      </c>
      <c r="U22" s="41">
        <v>112256.12493337899</v>
      </c>
      <c r="V22" s="41">
        <v>90581.27067096769</v>
      </c>
      <c r="W22" s="41">
        <v>-68461.53891718443</v>
      </c>
      <c r="X22" s="41">
        <f t="shared" si="27"/>
        <v>5310643.922240494</v>
      </c>
      <c r="Y22" s="41">
        <v>341838.92096790066</v>
      </c>
      <c r="Z22" s="44">
        <f t="shared" si="26"/>
        <v>5652482.843208395</v>
      </c>
    </row>
    <row r="23" spans="1:26" ht="12">
      <c r="A23" s="162"/>
      <c r="B23" s="155">
        <v>2</v>
      </c>
      <c r="C23" s="54">
        <v>1864997.5685190866</v>
      </c>
      <c r="D23" s="41">
        <v>235708.8320595088</v>
      </c>
      <c r="E23" s="41">
        <v>444730.3275875314</v>
      </c>
      <c r="F23" s="41">
        <v>51262.214709016895</v>
      </c>
      <c r="G23" s="41">
        <v>50284.66910091427</v>
      </c>
      <c r="H23" s="41">
        <v>451269.6653845275</v>
      </c>
      <c r="I23" s="41">
        <v>561416.6833835285</v>
      </c>
      <c r="J23" s="41">
        <v>79715.9880938681</v>
      </c>
      <c r="K23" s="41">
        <v>356338.7697961753</v>
      </c>
      <c r="L23" s="44">
        <v>115038.01028208935</v>
      </c>
      <c r="M23" s="45">
        <v>136898.09809528315</v>
      </c>
      <c r="N23" s="162"/>
      <c r="O23" s="56" t="s">
        <v>23</v>
      </c>
      <c r="P23" s="41">
        <v>343956.0994579151</v>
      </c>
      <c r="Q23" s="41">
        <v>66395.60488325814</v>
      </c>
      <c r="R23" s="41">
        <v>169856.22078652278</v>
      </c>
      <c r="S23" s="41">
        <v>349336.49057672004</v>
      </c>
      <c r="T23" s="41">
        <v>151980.58911530575</v>
      </c>
      <c r="U23" s="41">
        <v>110718.18719908228</v>
      </c>
      <c r="V23" s="41">
        <v>92577.60431804929</v>
      </c>
      <c r="W23" s="41">
        <v>-76407.6203037931</v>
      </c>
      <c r="X23" s="41">
        <f t="shared" si="27"/>
        <v>5556074.00304459</v>
      </c>
      <c r="Y23" s="41">
        <v>374953.2955001785</v>
      </c>
      <c r="Z23" s="44">
        <f t="shared" si="26"/>
        <v>5931027.298544769</v>
      </c>
    </row>
    <row r="24" spans="1:26" ht="12">
      <c r="A24" s="162"/>
      <c r="B24" s="155">
        <v>3</v>
      </c>
      <c r="C24" s="54">
        <v>1461005.7736453703</v>
      </c>
      <c r="D24" s="41">
        <v>259983.8148461569</v>
      </c>
      <c r="E24" s="41">
        <v>375735.79892656323</v>
      </c>
      <c r="F24" s="41">
        <v>54177.82977829847</v>
      </c>
      <c r="G24" s="41">
        <v>54245.03666986689</v>
      </c>
      <c r="H24" s="41">
        <v>514464.3769485861</v>
      </c>
      <c r="I24" s="41">
        <v>548664.462768443</v>
      </c>
      <c r="J24" s="41">
        <v>91795.31735617385</v>
      </c>
      <c r="K24" s="41">
        <v>382785.9679910821</v>
      </c>
      <c r="L24" s="44">
        <v>122054.93650025889</v>
      </c>
      <c r="M24" s="45">
        <v>148910.30733405903</v>
      </c>
      <c r="N24" s="162"/>
      <c r="O24" s="56" t="s">
        <v>24</v>
      </c>
      <c r="P24" s="41">
        <v>493083.4840042738</v>
      </c>
      <c r="Q24" s="41">
        <v>68443.27915034001</v>
      </c>
      <c r="R24" s="41">
        <v>195344.87313344955</v>
      </c>
      <c r="S24" s="41">
        <v>361450.6697604432</v>
      </c>
      <c r="T24" s="41">
        <v>163263.12579787947</v>
      </c>
      <c r="U24" s="41">
        <v>113585.5709213758</v>
      </c>
      <c r="V24" s="41">
        <v>95625.2839554764</v>
      </c>
      <c r="W24" s="41">
        <v>-84217.33401013323</v>
      </c>
      <c r="X24" s="41">
        <f t="shared" si="27"/>
        <v>5420402.575477963</v>
      </c>
      <c r="Y24" s="41">
        <v>362058.6967869213</v>
      </c>
      <c r="Z24" s="44">
        <f t="shared" si="26"/>
        <v>5782461.272264885</v>
      </c>
    </row>
    <row r="25" spans="1:26" ht="12">
      <c r="A25" s="162"/>
      <c r="B25" s="155">
        <v>4</v>
      </c>
      <c r="C25" s="54">
        <v>1533000.1251018236</v>
      </c>
      <c r="D25" s="41">
        <v>243416.7345530359</v>
      </c>
      <c r="E25" s="41">
        <v>493239.92975383066</v>
      </c>
      <c r="F25" s="41">
        <v>51915.510944173126</v>
      </c>
      <c r="G25" s="41">
        <v>57508.20453867302</v>
      </c>
      <c r="H25" s="41">
        <v>416887.06675045565</v>
      </c>
      <c r="I25" s="41">
        <v>568766.5168850872</v>
      </c>
      <c r="J25" s="41">
        <v>121528.33857016289</v>
      </c>
      <c r="K25" s="41">
        <v>319068.09312717675</v>
      </c>
      <c r="L25" s="44">
        <v>128316.22878998044</v>
      </c>
      <c r="M25" s="45">
        <v>158382.4674191288</v>
      </c>
      <c r="N25" s="162"/>
      <c r="O25" s="56" t="s">
        <v>25</v>
      </c>
      <c r="P25" s="41">
        <v>518833.6464177233</v>
      </c>
      <c r="Q25" s="41">
        <v>63957.871716997004</v>
      </c>
      <c r="R25" s="41">
        <v>182320.8766590449</v>
      </c>
      <c r="S25" s="41">
        <v>362394.05003128503</v>
      </c>
      <c r="T25" s="41">
        <v>171512.84750486386</v>
      </c>
      <c r="U25" s="41">
        <v>113629.16540463074</v>
      </c>
      <c r="V25" s="41">
        <v>100778.55120385953</v>
      </c>
      <c r="W25" s="41">
        <v>-86908.46377250685</v>
      </c>
      <c r="X25" s="41">
        <f t="shared" si="27"/>
        <v>5518547.761599426</v>
      </c>
      <c r="Y25" s="41">
        <v>370909.94045924133</v>
      </c>
      <c r="Z25" s="44">
        <f t="shared" si="26"/>
        <v>5889457.702058667</v>
      </c>
    </row>
    <row r="26" spans="1:26" ht="12">
      <c r="A26" s="59"/>
      <c r="B26" s="154"/>
      <c r="C26" s="54"/>
      <c r="D26" s="41"/>
      <c r="E26" s="41"/>
      <c r="F26" s="41"/>
      <c r="G26" s="41"/>
      <c r="H26" s="41"/>
      <c r="I26" s="41"/>
      <c r="J26" s="41"/>
      <c r="K26" s="41"/>
      <c r="L26" s="44"/>
      <c r="M26" s="45"/>
      <c r="N26" s="59"/>
      <c r="O26" s="55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4"/>
    </row>
    <row r="27" spans="1:26" ht="12">
      <c r="A27" s="162" t="s">
        <v>0</v>
      </c>
      <c r="B27" s="155" t="s">
        <v>22</v>
      </c>
      <c r="C27" s="54">
        <v>1981561.7209455178</v>
      </c>
      <c r="D27" s="41">
        <v>165959.49540930273</v>
      </c>
      <c r="E27" s="41">
        <v>458405.23061232106</v>
      </c>
      <c r="F27" s="41">
        <v>54920.09263298443</v>
      </c>
      <c r="G27" s="41">
        <v>51869.34444211781</v>
      </c>
      <c r="H27" s="41">
        <v>503365.36852857366</v>
      </c>
      <c r="I27" s="41">
        <v>666317.2222465164</v>
      </c>
      <c r="J27" s="41">
        <v>115764.98114685799</v>
      </c>
      <c r="K27" s="41">
        <v>335344.5408731217</v>
      </c>
      <c r="L27" s="44">
        <v>132767.27196012146</v>
      </c>
      <c r="M27" s="45">
        <v>171864.66254301378</v>
      </c>
      <c r="N27" s="162" t="s">
        <v>0</v>
      </c>
      <c r="O27" s="56" t="s">
        <v>22</v>
      </c>
      <c r="P27" s="41">
        <v>524891.1535898028</v>
      </c>
      <c r="Q27" s="41">
        <v>68963.68025873812</v>
      </c>
      <c r="R27" s="41">
        <v>158721.32576823418</v>
      </c>
      <c r="S27" s="41">
        <v>383332.30477237166</v>
      </c>
      <c r="T27" s="41">
        <v>193258.68038639083</v>
      </c>
      <c r="U27" s="41">
        <v>105137.32066127408</v>
      </c>
      <c r="V27" s="41">
        <v>105419.1209248237</v>
      </c>
      <c r="W27" s="41">
        <v>-86170.47222003453</v>
      </c>
      <c r="X27" s="41">
        <f t="shared" si="27"/>
        <v>6091693.04548205</v>
      </c>
      <c r="Y27" s="41">
        <v>444970.1089370918</v>
      </c>
      <c r="Z27" s="44">
        <f t="shared" si="26"/>
        <v>6536663.154419142</v>
      </c>
    </row>
    <row r="28" spans="1:26" ht="12">
      <c r="A28" s="162"/>
      <c r="B28" s="155" t="s">
        <v>23</v>
      </c>
      <c r="C28" s="54">
        <v>1899418.946436175</v>
      </c>
      <c r="D28" s="41">
        <v>237235.18409248814</v>
      </c>
      <c r="E28" s="41">
        <v>459370.21682839585</v>
      </c>
      <c r="F28" s="41">
        <v>56254.14680431274</v>
      </c>
      <c r="G28" s="41">
        <v>67755.32524657265</v>
      </c>
      <c r="H28" s="41">
        <v>461864.5611612885</v>
      </c>
      <c r="I28" s="41">
        <v>641857.4590716206</v>
      </c>
      <c r="J28" s="41">
        <v>113707.33752784898</v>
      </c>
      <c r="K28" s="41">
        <v>372216.2848199948</v>
      </c>
      <c r="L28" s="44">
        <v>147330.53415852436</v>
      </c>
      <c r="M28" s="45">
        <v>179395.5815467465</v>
      </c>
      <c r="N28" s="162"/>
      <c r="O28" s="56" t="s">
        <v>23</v>
      </c>
      <c r="P28" s="41">
        <v>528469.5266190912</v>
      </c>
      <c r="Q28" s="41">
        <v>83396.07338236054</v>
      </c>
      <c r="R28" s="41">
        <v>221666.4050018729</v>
      </c>
      <c r="S28" s="41">
        <v>395343.2979039949</v>
      </c>
      <c r="T28" s="41">
        <v>206913.35630009195</v>
      </c>
      <c r="U28" s="41">
        <v>103381.90487060772</v>
      </c>
      <c r="V28" s="41">
        <v>107230.78408523653</v>
      </c>
      <c r="W28" s="41">
        <v>-83060.24815477592</v>
      </c>
      <c r="X28" s="41">
        <f t="shared" si="27"/>
        <v>6199746.677702448</v>
      </c>
      <c r="Y28" s="41">
        <v>409767.0437225572</v>
      </c>
      <c r="Z28" s="44">
        <f t="shared" si="26"/>
        <v>6609513.721425005</v>
      </c>
    </row>
    <row r="29" spans="1:26" ht="12">
      <c r="A29" s="162"/>
      <c r="B29" s="155" t="s">
        <v>24</v>
      </c>
      <c r="C29" s="54">
        <v>1595349.6564291005</v>
      </c>
      <c r="D29" s="41">
        <v>253031.47263272616</v>
      </c>
      <c r="E29" s="41">
        <v>379585.9981813936</v>
      </c>
      <c r="F29" s="41">
        <v>59051.65951863904</v>
      </c>
      <c r="G29" s="41">
        <v>62232.83219958173</v>
      </c>
      <c r="H29" s="41">
        <v>529442.5906248245</v>
      </c>
      <c r="I29" s="41">
        <v>654696.470759426</v>
      </c>
      <c r="J29" s="41">
        <v>133124.02681997634</v>
      </c>
      <c r="K29" s="41">
        <v>447347.5208400468</v>
      </c>
      <c r="L29" s="44">
        <v>161947.51732304826</v>
      </c>
      <c r="M29" s="45">
        <v>193220.3777539177</v>
      </c>
      <c r="N29" s="162"/>
      <c r="O29" s="56" t="s">
        <v>24</v>
      </c>
      <c r="P29" s="41">
        <v>581730.6091292468</v>
      </c>
      <c r="Q29" s="41">
        <v>76983.03284932583</v>
      </c>
      <c r="R29" s="41">
        <v>216739.60090392668</v>
      </c>
      <c r="S29" s="41">
        <v>406631.5799440087</v>
      </c>
      <c r="T29" s="41">
        <v>226893.3648619818</v>
      </c>
      <c r="U29" s="41">
        <v>109683.41808322251</v>
      </c>
      <c r="V29" s="41">
        <v>112107.1288641428</v>
      </c>
      <c r="W29" s="41">
        <v>-81703.41824681134</v>
      </c>
      <c r="X29" s="41">
        <f t="shared" si="27"/>
        <v>6118095.439471726</v>
      </c>
      <c r="Y29" s="41">
        <v>480419.1725456591</v>
      </c>
      <c r="Z29" s="44">
        <f t="shared" si="26"/>
        <v>6598514.612017386</v>
      </c>
    </row>
    <row r="30" spans="1:26" ht="12">
      <c r="A30" s="162"/>
      <c r="B30" s="155" t="s">
        <v>25</v>
      </c>
      <c r="C30" s="54">
        <v>1705026.322796521</v>
      </c>
      <c r="D30" s="41">
        <v>279185.7349904125</v>
      </c>
      <c r="E30" s="41">
        <v>582670.4755769249</v>
      </c>
      <c r="F30" s="41">
        <v>62396.35865587719</v>
      </c>
      <c r="G30" s="41">
        <v>59040.34982202192</v>
      </c>
      <c r="H30" s="41">
        <v>622401.1758785008</v>
      </c>
      <c r="I30" s="41">
        <v>682475.5646389714</v>
      </c>
      <c r="J30" s="41">
        <v>119400.94984327114</v>
      </c>
      <c r="K30" s="41">
        <v>417945.27772856166</v>
      </c>
      <c r="L30" s="44">
        <v>173020.5255270394</v>
      </c>
      <c r="M30" s="45">
        <v>211594.1830539135</v>
      </c>
      <c r="N30" s="162"/>
      <c r="O30" s="56" t="s">
        <v>25</v>
      </c>
      <c r="P30" s="41">
        <v>544072.6928912476</v>
      </c>
      <c r="Q30" s="41">
        <v>89333.78754917643</v>
      </c>
      <c r="R30" s="41">
        <v>195982.42181651248</v>
      </c>
      <c r="S30" s="41">
        <v>415959.06036693987</v>
      </c>
      <c r="T30" s="41">
        <v>224142.3681009907</v>
      </c>
      <c r="U30" s="41">
        <v>120212.44324375481</v>
      </c>
      <c r="V30" s="41">
        <v>114560.8437812061</v>
      </c>
      <c r="W30" s="41">
        <v>-80067.98042086842</v>
      </c>
      <c r="X30" s="41">
        <f t="shared" si="27"/>
        <v>6539352.555840975</v>
      </c>
      <c r="Y30" s="41">
        <v>486387.7561626172</v>
      </c>
      <c r="Z30" s="44">
        <f t="shared" si="26"/>
        <v>7025740.312003592</v>
      </c>
    </row>
    <row r="31" spans="1:26" ht="12">
      <c r="A31" s="68"/>
      <c r="B31" s="154"/>
      <c r="C31" s="54"/>
      <c r="D31" s="41"/>
      <c r="E31" s="41"/>
      <c r="F31" s="41"/>
      <c r="G31" s="41"/>
      <c r="H31" s="41"/>
      <c r="I31" s="41"/>
      <c r="J31" s="41"/>
      <c r="K31" s="41"/>
      <c r="L31" s="44"/>
      <c r="M31" s="45"/>
      <c r="N31" s="61"/>
      <c r="O31" s="55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4"/>
    </row>
    <row r="32" spans="1:26" ht="12">
      <c r="A32" s="162" t="s">
        <v>1</v>
      </c>
      <c r="B32" s="155" t="s">
        <v>22</v>
      </c>
      <c r="C32" s="54">
        <v>2544186.750085445</v>
      </c>
      <c r="D32" s="41">
        <v>245004.23138224115</v>
      </c>
      <c r="E32" s="41">
        <v>538456.6070142335</v>
      </c>
      <c r="F32" s="41">
        <v>78707.22406743739</v>
      </c>
      <c r="G32" s="41">
        <v>61578.63370683726</v>
      </c>
      <c r="H32" s="41">
        <v>643434.3231724175</v>
      </c>
      <c r="I32" s="41">
        <v>724574.5880243736</v>
      </c>
      <c r="J32" s="41">
        <v>127566.57677532124</v>
      </c>
      <c r="K32" s="41">
        <v>397493.331950623</v>
      </c>
      <c r="L32" s="44">
        <v>169558.67577610648</v>
      </c>
      <c r="M32" s="45">
        <v>221442.06943159754</v>
      </c>
      <c r="N32" s="162" t="s">
        <v>1</v>
      </c>
      <c r="O32" s="56" t="s">
        <v>22</v>
      </c>
      <c r="P32" s="41">
        <v>541835.237707875</v>
      </c>
      <c r="Q32" s="41">
        <v>104553.50825543921</v>
      </c>
      <c r="R32" s="41">
        <v>181129.30955470505</v>
      </c>
      <c r="S32" s="41">
        <v>418279.43296702264</v>
      </c>
      <c r="T32" s="41">
        <v>240199.69208524848</v>
      </c>
      <c r="U32" s="41">
        <v>120333.76534892133</v>
      </c>
      <c r="V32" s="41">
        <v>120028.75062622403</v>
      </c>
      <c r="W32" s="41">
        <v>-76380.9691445085</v>
      </c>
      <c r="X32" s="41">
        <f t="shared" si="27"/>
        <v>7401981.738787561</v>
      </c>
      <c r="Y32" s="41">
        <v>445133.0035455975</v>
      </c>
      <c r="Z32" s="44">
        <f t="shared" si="26"/>
        <v>7847114.742333158</v>
      </c>
    </row>
    <row r="33" spans="1:26" ht="12">
      <c r="A33" s="162"/>
      <c r="B33" s="155" t="s">
        <v>23</v>
      </c>
      <c r="C33" s="54">
        <v>2515927.1539274366</v>
      </c>
      <c r="D33" s="41">
        <v>331524.46161703137</v>
      </c>
      <c r="E33" s="41">
        <v>559412.481016072</v>
      </c>
      <c r="F33" s="41">
        <v>66490.66167420331</v>
      </c>
      <c r="G33" s="41">
        <v>60070.732535921685</v>
      </c>
      <c r="H33" s="41">
        <v>651927.0571409257</v>
      </c>
      <c r="I33" s="41">
        <v>784657.6648512025</v>
      </c>
      <c r="J33" s="41">
        <v>129553.36662300362</v>
      </c>
      <c r="K33" s="41">
        <v>479676.2453031838</v>
      </c>
      <c r="L33" s="44">
        <v>182584.3782231897</v>
      </c>
      <c r="M33" s="45">
        <v>227505.9219991821</v>
      </c>
      <c r="N33" s="162"/>
      <c r="O33" s="56" t="s">
        <v>23</v>
      </c>
      <c r="P33" s="41">
        <v>509357.075444295</v>
      </c>
      <c r="Q33" s="41">
        <v>122926.16196912616</v>
      </c>
      <c r="R33" s="41">
        <v>215172.7158147678</v>
      </c>
      <c r="S33" s="41">
        <v>420967.6624860587</v>
      </c>
      <c r="T33" s="41">
        <v>244814.94864212026</v>
      </c>
      <c r="U33" s="41">
        <v>125920.54945101909</v>
      </c>
      <c r="V33" s="41">
        <v>122080.04395175066</v>
      </c>
      <c r="W33" s="41">
        <v>-68875.25281203253</v>
      </c>
      <c r="X33" s="41">
        <f t="shared" si="27"/>
        <v>7681694.029858458</v>
      </c>
      <c r="Y33" s="41">
        <v>515232.79283057497</v>
      </c>
      <c r="Z33" s="44">
        <f t="shared" si="26"/>
        <v>8196926.822689033</v>
      </c>
    </row>
    <row r="34" spans="1:26" ht="12">
      <c r="A34" s="162"/>
      <c r="B34" s="155" t="s">
        <v>24</v>
      </c>
      <c r="C34" s="54">
        <v>2115043.590266246</v>
      </c>
      <c r="D34" s="41">
        <v>229814.15531538424</v>
      </c>
      <c r="E34" s="41">
        <v>614942.0474885209</v>
      </c>
      <c r="F34" s="41">
        <v>75687.72114567511</v>
      </c>
      <c r="G34" s="41">
        <v>61369.327702446586</v>
      </c>
      <c r="H34" s="41">
        <v>923237.8557371327</v>
      </c>
      <c r="I34" s="41">
        <v>815380.475434722</v>
      </c>
      <c r="J34" s="41">
        <v>149046.57880169424</v>
      </c>
      <c r="K34" s="41">
        <v>528032.2817904039</v>
      </c>
      <c r="L34" s="44">
        <v>190050.38462160382</v>
      </c>
      <c r="M34" s="45">
        <v>247839.39232092747</v>
      </c>
      <c r="N34" s="162"/>
      <c r="O34" s="56" t="s">
        <v>24</v>
      </c>
      <c r="P34" s="41">
        <v>599720.1248187713</v>
      </c>
      <c r="Q34" s="41">
        <v>112751.36794682588</v>
      </c>
      <c r="R34" s="41">
        <v>213285.0498848818</v>
      </c>
      <c r="S34" s="41">
        <v>434420.6647948943</v>
      </c>
      <c r="T34" s="41">
        <v>259680.1672983495</v>
      </c>
      <c r="U34" s="41">
        <v>137310.44500680786</v>
      </c>
      <c r="V34" s="41">
        <v>129139.7332929123</v>
      </c>
      <c r="W34" s="41">
        <v>-70144.22888413559</v>
      </c>
      <c r="X34" s="41">
        <f t="shared" si="27"/>
        <v>7766607.134784063</v>
      </c>
      <c r="Y34" s="41">
        <v>599944.9435346735</v>
      </c>
      <c r="Z34" s="44">
        <f t="shared" si="26"/>
        <v>8366552.0783187365</v>
      </c>
    </row>
    <row r="35" spans="1:26" ht="12">
      <c r="A35" s="162"/>
      <c r="B35" s="155" t="s">
        <v>25</v>
      </c>
      <c r="C35" s="54">
        <v>2257567.3792258375</v>
      </c>
      <c r="D35" s="41">
        <v>184673.87034861738</v>
      </c>
      <c r="E35" s="41">
        <v>570782.7788596447</v>
      </c>
      <c r="F35" s="41">
        <v>85742.34329886839</v>
      </c>
      <c r="G35" s="41">
        <v>64627.35005793035</v>
      </c>
      <c r="H35" s="41">
        <v>652923.6488833968</v>
      </c>
      <c r="I35" s="41">
        <v>869084.4685005209</v>
      </c>
      <c r="J35" s="41">
        <v>153626.33886704865</v>
      </c>
      <c r="K35" s="41">
        <v>564297.3856004166</v>
      </c>
      <c r="L35" s="44">
        <v>180354.07612679465</v>
      </c>
      <c r="M35" s="45">
        <v>262491.9329353114</v>
      </c>
      <c r="N35" s="162"/>
      <c r="O35" s="56" t="s">
        <v>25</v>
      </c>
      <c r="P35" s="41">
        <v>631791.7197530875</v>
      </c>
      <c r="Q35" s="41">
        <v>109956.46942244656</v>
      </c>
      <c r="R35" s="41">
        <v>240496.2014416069</v>
      </c>
      <c r="S35" s="41">
        <v>442740.09893386404</v>
      </c>
      <c r="T35" s="41">
        <v>262612.7136167925</v>
      </c>
      <c r="U35" s="41">
        <v>148598.2179569393</v>
      </c>
      <c r="V35" s="41">
        <v>133347.25700792557</v>
      </c>
      <c r="W35" s="41">
        <v>-73626.09724462907</v>
      </c>
      <c r="X35" s="41">
        <f t="shared" si="27"/>
        <v>7742088.153592421</v>
      </c>
      <c r="Y35" s="41">
        <v>612257.7200891542</v>
      </c>
      <c r="Z35" s="44">
        <f t="shared" si="26"/>
        <v>8354345.873681575</v>
      </c>
    </row>
    <row r="36" spans="1:26" ht="12">
      <c r="A36" s="61"/>
      <c r="B36" s="154"/>
      <c r="C36" s="54"/>
      <c r="D36" s="41"/>
      <c r="E36" s="41"/>
      <c r="F36" s="41"/>
      <c r="G36" s="41"/>
      <c r="H36" s="41"/>
      <c r="I36" s="41"/>
      <c r="J36" s="41"/>
      <c r="K36" s="41"/>
      <c r="L36" s="44"/>
      <c r="M36" s="45"/>
      <c r="N36" s="62"/>
      <c r="O36" s="54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/>
    </row>
    <row r="37" spans="1:26" ht="12">
      <c r="A37" s="162" t="s">
        <v>2</v>
      </c>
      <c r="B37" s="155" t="s">
        <v>22</v>
      </c>
      <c r="C37" s="54">
        <v>2885111.992195465</v>
      </c>
      <c r="D37" s="41">
        <v>283678.0651476573</v>
      </c>
      <c r="E37" s="41">
        <v>606207.2488091313</v>
      </c>
      <c r="F37" s="41">
        <v>82572.5365507875</v>
      </c>
      <c r="G37" s="41">
        <v>67184.00471261726</v>
      </c>
      <c r="H37" s="41">
        <v>651915.752332788</v>
      </c>
      <c r="I37" s="41">
        <v>911078.2943336804</v>
      </c>
      <c r="J37" s="41">
        <v>162613.80113276953</v>
      </c>
      <c r="K37" s="41">
        <v>565356.6821692437</v>
      </c>
      <c r="L37" s="44">
        <v>218106.05625267536</v>
      </c>
      <c r="M37" s="45">
        <v>277615.32578258234</v>
      </c>
      <c r="N37" s="162" t="s">
        <v>2</v>
      </c>
      <c r="O37" s="56" t="s">
        <v>22</v>
      </c>
      <c r="P37" s="41">
        <v>584050.09101293</v>
      </c>
      <c r="Q37" s="41">
        <v>84246.34557854818</v>
      </c>
      <c r="R37" s="41">
        <v>256200.6562754964</v>
      </c>
      <c r="S37" s="41">
        <v>461752.98796976835</v>
      </c>
      <c r="T37" s="41">
        <v>281456.24793007097</v>
      </c>
      <c r="U37" s="41">
        <v>152844.55729903595</v>
      </c>
      <c r="V37" s="41">
        <v>137001.05161598002</v>
      </c>
      <c r="W37" s="41">
        <v>-80631.82731835323</v>
      </c>
      <c r="X37" s="41">
        <f t="shared" si="27"/>
        <v>8588359.869782874</v>
      </c>
      <c r="Y37" s="41">
        <v>582709.4394943536</v>
      </c>
      <c r="Z37" s="44">
        <f t="shared" si="26"/>
        <v>9171069.309277227</v>
      </c>
    </row>
    <row r="38" spans="1:26" ht="12">
      <c r="A38" s="162"/>
      <c r="B38" s="155" t="s">
        <v>23</v>
      </c>
      <c r="C38" s="54">
        <v>3194486.0423136503</v>
      </c>
      <c r="D38" s="41">
        <v>195395.14740443253</v>
      </c>
      <c r="E38" s="41">
        <v>615019.3288740809</v>
      </c>
      <c r="F38" s="41">
        <v>81739.60666707512</v>
      </c>
      <c r="G38" s="41">
        <v>65645.7718682592</v>
      </c>
      <c r="H38" s="41">
        <v>542836.874379929</v>
      </c>
      <c r="I38" s="41">
        <v>883065.1677728925</v>
      </c>
      <c r="J38" s="41">
        <v>162507.30555225967</v>
      </c>
      <c r="K38" s="41">
        <v>551401.0071066086</v>
      </c>
      <c r="L38" s="44">
        <v>226654.1937587106</v>
      </c>
      <c r="M38" s="45">
        <v>283920.6803052045</v>
      </c>
      <c r="N38" s="163"/>
      <c r="O38" s="56" t="s">
        <v>23</v>
      </c>
      <c r="P38" s="41">
        <v>610640.336163718</v>
      </c>
      <c r="Q38" s="41">
        <v>99062.77045442388</v>
      </c>
      <c r="R38" s="41">
        <v>191380.04169293455</v>
      </c>
      <c r="S38" s="41">
        <v>470142.2965249297</v>
      </c>
      <c r="T38" s="41">
        <v>290536.2042503065</v>
      </c>
      <c r="U38" s="41">
        <v>163604.28819703253</v>
      </c>
      <c r="V38" s="41">
        <v>138980.70553161352</v>
      </c>
      <c r="W38" s="41">
        <v>-79435.35038088393</v>
      </c>
      <c r="X38" s="41">
        <f t="shared" si="27"/>
        <v>8687582.41843718</v>
      </c>
      <c r="Y38" s="41">
        <v>539307.6411025967</v>
      </c>
      <c r="Z38" s="44">
        <f t="shared" si="26"/>
        <v>9226890.059539776</v>
      </c>
    </row>
    <row r="39" spans="1:26" ht="12">
      <c r="A39" s="162"/>
      <c r="B39" s="155" t="s">
        <v>24</v>
      </c>
      <c r="C39" s="54">
        <v>2607935.974387082</v>
      </c>
      <c r="D39" s="41">
        <v>345101.05563545425</v>
      </c>
      <c r="E39" s="41">
        <v>702978.9717030223</v>
      </c>
      <c r="F39" s="41">
        <v>87760.76968912836</v>
      </c>
      <c r="G39" s="41">
        <v>66130.32384180665</v>
      </c>
      <c r="H39" s="41">
        <v>721562.9917955336</v>
      </c>
      <c r="I39" s="41">
        <v>957363.4231885663</v>
      </c>
      <c r="J39" s="41">
        <v>177754.98581018663</v>
      </c>
      <c r="K39" s="41">
        <v>566436.4143831967</v>
      </c>
      <c r="L39" s="44">
        <v>237029.95471168918</v>
      </c>
      <c r="M39" s="45">
        <v>302084.3429638735</v>
      </c>
      <c r="N39" s="163"/>
      <c r="O39" s="56" t="s">
        <v>24</v>
      </c>
      <c r="P39" s="41">
        <v>672695.4017915117</v>
      </c>
      <c r="Q39" s="41">
        <v>127606.15859411481</v>
      </c>
      <c r="R39" s="41">
        <v>246576.84151927556</v>
      </c>
      <c r="S39" s="41">
        <v>493537.9813944644</v>
      </c>
      <c r="T39" s="41">
        <v>305927.14793937706</v>
      </c>
      <c r="U39" s="41">
        <v>170122.8746497466</v>
      </c>
      <c r="V39" s="41">
        <v>146684.42330777601</v>
      </c>
      <c r="W39" s="41">
        <v>-83089.93743865169</v>
      </c>
      <c r="X39" s="41">
        <f t="shared" si="27"/>
        <v>8852200.099867154</v>
      </c>
      <c r="Y39" s="41">
        <v>648171.7414916906</v>
      </c>
      <c r="Z39" s="44">
        <f t="shared" si="26"/>
        <v>9500371.841358844</v>
      </c>
    </row>
    <row r="40" spans="1:26" ht="12">
      <c r="A40" s="162"/>
      <c r="B40" s="155" t="s">
        <v>25</v>
      </c>
      <c r="C40" s="54">
        <v>2720183.338481242</v>
      </c>
      <c r="D40" s="41">
        <v>248844.68015039276</v>
      </c>
      <c r="E40" s="41">
        <v>673110.590744907</v>
      </c>
      <c r="F40" s="41">
        <v>102788.77172139428</v>
      </c>
      <c r="G40" s="41">
        <v>65559.71631126828</v>
      </c>
      <c r="H40" s="41">
        <v>812483.485952303</v>
      </c>
      <c r="I40" s="41">
        <v>993376.0223228497</v>
      </c>
      <c r="J40" s="41">
        <v>177792.94415757194</v>
      </c>
      <c r="K40" s="41">
        <v>637646.4049597105</v>
      </c>
      <c r="L40" s="44">
        <v>230942.16258067518</v>
      </c>
      <c r="M40" s="45">
        <v>315232.2188554021</v>
      </c>
      <c r="N40" s="163"/>
      <c r="O40" s="56" t="s">
        <v>25</v>
      </c>
      <c r="P40" s="41">
        <v>644567.0156420281</v>
      </c>
      <c r="Q40" s="41">
        <v>241714.7221923775</v>
      </c>
      <c r="R40" s="41">
        <v>200893.73957350102</v>
      </c>
      <c r="S40" s="41">
        <v>495894.84912913723</v>
      </c>
      <c r="T40" s="41">
        <v>315308.21626991476</v>
      </c>
      <c r="U40" s="41">
        <v>177046.24139606341</v>
      </c>
      <c r="V40" s="41">
        <v>148913.02118693705</v>
      </c>
      <c r="W40" s="41">
        <v>-84185.01190753002</v>
      </c>
      <c r="X40" s="41">
        <f t="shared" si="27"/>
        <v>9118113.129720144</v>
      </c>
      <c r="Y40" s="41">
        <v>710379.2879113596</v>
      </c>
      <c r="Z40" s="44">
        <f t="shared" si="26"/>
        <v>9828492.417631503</v>
      </c>
    </row>
    <row r="41" spans="1:26" ht="15">
      <c r="A41" s="60"/>
      <c r="B41" s="155"/>
      <c r="C41" s="54"/>
      <c r="D41" s="41"/>
      <c r="E41" s="41"/>
      <c r="F41" s="41"/>
      <c r="G41" s="41"/>
      <c r="H41" s="41"/>
      <c r="I41" s="41"/>
      <c r="J41" s="41"/>
      <c r="K41" s="41"/>
      <c r="L41" s="44"/>
      <c r="M41" s="45"/>
      <c r="N41" s="140"/>
      <c r="O41" s="56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4"/>
    </row>
    <row r="42" spans="1:26" ht="12">
      <c r="A42" s="162" t="s">
        <v>3</v>
      </c>
      <c r="B42" s="155" t="s">
        <v>22</v>
      </c>
      <c r="C42" s="54">
        <v>3688508.489733775</v>
      </c>
      <c r="D42" s="41">
        <v>385325.3886388774</v>
      </c>
      <c r="E42" s="41">
        <v>649585.7641972029</v>
      </c>
      <c r="F42" s="41">
        <v>97426.00959330513</v>
      </c>
      <c r="G42" s="41">
        <v>64380.507012211936</v>
      </c>
      <c r="H42" s="41">
        <v>621489.6315049108</v>
      </c>
      <c r="I42" s="41">
        <v>1060591.9195047964</v>
      </c>
      <c r="J42" s="41">
        <v>171195.2731156568</v>
      </c>
      <c r="K42" s="41">
        <v>567706.3339854394</v>
      </c>
      <c r="L42" s="44">
        <v>265817.0216354146</v>
      </c>
      <c r="M42" s="45">
        <v>318922.3902246665</v>
      </c>
      <c r="N42" s="162" t="s">
        <v>3</v>
      </c>
      <c r="O42" s="56" t="s">
        <v>22</v>
      </c>
      <c r="P42" s="41">
        <v>575230.3118245435</v>
      </c>
      <c r="Q42" s="41">
        <v>180131.18498646788</v>
      </c>
      <c r="R42" s="41">
        <v>214829.97089735375</v>
      </c>
      <c r="S42" s="41">
        <v>501035.3668890732</v>
      </c>
      <c r="T42" s="41">
        <v>328811.5524083352</v>
      </c>
      <c r="U42" s="41">
        <v>176322.01525847716</v>
      </c>
      <c r="V42" s="41">
        <v>149162.95151924968</v>
      </c>
      <c r="W42" s="41">
        <v>-84045.40610241085</v>
      </c>
      <c r="X42" s="41">
        <f t="shared" si="27"/>
        <v>9932426.676827347</v>
      </c>
      <c r="Y42" s="41">
        <v>672734.7935491477</v>
      </c>
      <c r="Z42" s="44">
        <f t="shared" si="26"/>
        <v>10605161.470376495</v>
      </c>
    </row>
    <row r="43" spans="1:26" ht="12">
      <c r="A43" s="162"/>
      <c r="B43" s="155" t="s">
        <v>23</v>
      </c>
      <c r="C43" s="54">
        <v>3529472.19230628</v>
      </c>
      <c r="D43" s="41">
        <v>430174.7632390995</v>
      </c>
      <c r="E43" s="41">
        <v>759502.1340629682</v>
      </c>
      <c r="F43" s="41">
        <v>102359.9412691472</v>
      </c>
      <c r="G43" s="41">
        <v>66170.21138191171</v>
      </c>
      <c r="H43" s="41">
        <v>728983.8680156439</v>
      </c>
      <c r="I43" s="41">
        <v>1061513.4612759096</v>
      </c>
      <c r="J43" s="41">
        <v>169340.01918210078</v>
      </c>
      <c r="K43" s="41">
        <v>610423.8483776399</v>
      </c>
      <c r="L43" s="44">
        <v>263897.17919749673</v>
      </c>
      <c r="M43" s="45">
        <v>340540.8446691565</v>
      </c>
      <c r="N43" s="162"/>
      <c r="O43" s="56" t="s">
        <v>23</v>
      </c>
      <c r="P43" s="41">
        <v>529870.592154915</v>
      </c>
      <c r="Q43" s="41">
        <v>200041.23583819714</v>
      </c>
      <c r="R43" s="41">
        <v>182705.8459643273</v>
      </c>
      <c r="S43" s="41">
        <v>502071.2082169683</v>
      </c>
      <c r="T43" s="41">
        <v>338011.1844432022</v>
      </c>
      <c r="U43" s="41">
        <v>177603.79272343416</v>
      </c>
      <c r="V43" s="41">
        <v>151014.07844398048</v>
      </c>
      <c r="W43" s="41">
        <v>-89254.23768236453</v>
      </c>
      <c r="X43" s="41">
        <f t="shared" si="27"/>
        <v>10054442.163080012</v>
      </c>
      <c r="Y43" s="41">
        <v>659936.4131519736</v>
      </c>
      <c r="Z43" s="44">
        <f t="shared" si="26"/>
        <v>10714378.576231986</v>
      </c>
    </row>
    <row r="44" spans="1:26" ht="12">
      <c r="A44" s="162"/>
      <c r="B44" s="155" t="s">
        <v>24</v>
      </c>
      <c r="C44" s="54">
        <v>2848724.2202183735</v>
      </c>
      <c r="D44" s="41">
        <v>399558.31933932315</v>
      </c>
      <c r="E44" s="41">
        <v>779243.2939852029</v>
      </c>
      <c r="F44" s="41">
        <v>105593.30082558945</v>
      </c>
      <c r="G44" s="41">
        <v>66007.79762442465</v>
      </c>
      <c r="H44" s="41">
        <v>1012276.9419410676</v>
      </c>
      <c r="I44" s="41">
        <v>1110006.2705546548</v>
      </c>
      <c r="J44" s="41">
        <v>191746.74159175064</v>
      </c>
      <c r="K44" s="41">
        <v>671946.0611509569</v>
      </c>
      <c r="L44" s="44">
        <v>280357.43962983415</v>
      </c>
      <c r="M44" s="45">
        <v>361390.83619800856</v>
      </c>
      <c r="N44" s="162"/>
      <c r="O44" s="56" t="s">
        <v>24</v>
      </c>
      <c r="P44" s="41">
        <v>756982.604277912</v>
      </c>
      <c r="Q44" s="41">
        <v>164065.56579795352</v>
      </c>
      <c r="R44" s="41">
        <v>223964.01555750004</v>
      </c>
      <c r="S44" s="41">
        <v>510241.34559018706</v>
      </c>
      <c r="T44" s="41">
        <v>355821.48873136705</v>
      </c>
      <c r="U44" s="41">
        <v>184790.14271787636</v>
      </c>
      <c r="V44" s="41">
        <v>156708.4345688488</v>
      </c>
      <c r="W44" s="41">
        <v>-95624.82448273098</v>
      </c>
      <c r="X44" s="41">
        <f t="shared" si="27"/>
        <v>10083799.995818099</v>
      </c>
      <c r="Y44" s="41">
        <v>705150.3454175544</v>
      </c>
      <c r="Z44" s="44">
        <f t="shared" si="26"/>
        <v>10788950.341235653</v>
      </c>
    </row>
    <row r="45" spans="1:26" ht="12">
      <c r="A45" s="162"/>
      <c r="B45" s="155" t="s">
        <v>25</v>
      </c>
      <c r="C45" s="54">
        <v>3043418.028371103</v>
      </c>
      <c r="D45" s="41">
        <v>564652.5097837764</v>
      </c>
      <c r="E45" s="41">
        <v>833204.5057135564</v>
      </c>
      <c r="F45" s="41">
        <v>100892.63114136767</v>
      </c>
      <c r="G45" s="41">
        <v>64735.84448578928</v>
      </c>
      <c r="H45" s="41">
        <v>1068563.6042531137</v>
      </c>
      <c r="I45" s="41">
        <v>1194355.1694198274</v>
      </c>
      <c r="J45" s="41">
        <v>188490.45495132764</v>
      </c>
      <c r="K45" s="41">
        <v>687330.4296840205</v>
      </c>
      <c r="L45" s="44">
        <v>341676.6778273418</v>
      </c>
      <c r="M45" s="45">
        <v>387622.4673254496</v>
      </c>
      <c r="N45" s="162"/>
      <c r="O45" s="56" t="s">
        <v>25</v>
      </c>
      <c r="P45" s="41">
        <v>806672.55574263</v>
      </c>
      <c r="Q45" s="41">
        <v>183968.61950290125</v>
      </c>
      <c r="R45" s="41">
        <v>357346.2453204511</v>
      </c>
      <c r="S45" s="41">
        <v>523559.80492628185</v>
      </c>
      <c r="T45" s="41">
        <v>357525.58699530887</v>
      </c>
      <c r="U45" s="41">
        <v>196949.1904979203</v>
      </c>
      <c r="V45" s="41">
        <v>156554.73136119195</v>
      </c>
      <c r="W45" s="41">
        <v>-107275.84311651306</v>
      </c>
      <c r="X45" s="41">
        <f t="shared" si="27"/>
        <v>10950243.214186845</v>
      </c>
      <c r="Y45" s="41">
        <v>777284.4478813243</v>
      </c>
      <c r="Z45" s="44">
        <f t="shared" si="26"/>
        <v>11727527.66206817</v>
      </c>
    </row>
    <row r="46" spans="1:26" ht="12">
      <c r="A46" s="61"/>
      <c r="B46" s="154"/>
      <c r="C46" s="54"/>
      <c r="D46" s="41"/>
      <c r="E46" s="41"/>
      <c r="F46" s="41"/>
      <c r="G46" s="41"/>
      <c r="H46" s="41"/>
      <c r="I46" s="41"/>
      <c r="J46" s="41"/>
      <c r="K46" s="41"/>
      <c r="L46" s="44"/>
      <c r="M46" s="45"/>
      <c r="N46" s="63"/>
      <c r="O46" s="55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4"/>
    </row>
    <row r="47" spans="1:26" ht="12">
      <c r="A47" s="162" t="s">
        <v>4</v>
      </c>
      <c r="B47" s="155" t="s">
        <v>22</v>
      </c>
      <c r="C47" s="54">
        <v>4109952.584476135</v>
      </c>
      <c r="D47" s="41">
        <v>541085.8389301532</v>
      </c>
      <c r="E47" s="41">
        <v>785550.449190693</v>
      </c>
      <c r="F47" s="41">
        <v>86765.93335964919</v>
      </c>
      <c r="G47" s="41">
        <v>60593.70462839852</v>
      </c>
      <c r="H47" s="41">
        <v>1068835.9734705158</v>
      </c>
      <c r="I47" s="41">
        <v>1273514.828403153</v>
      </c>
      <c r="J47" s="41">
        <v>182598.95635052113</v>
      </c>
      <c r="K47" s="41">
        <v>630803.8533603629</v>
      </c>
      <c r="L47" s="44">
        <v>269110.91300484026</v>
      </c>
      <c r="M47" s="45">
        <v>403128.64913522784</v>
      </c>
      <c r="N47" s="162" t="s">
        <v>4</v>
      </c>
      <c r="O47" s="56" t="s">
        <v>22</v>
      </c>
      <c r="P47" s="41">
        <v>774399.8076078027</v>
      </c>
      <c r="Q47" s="41">
        <v>172448.41342937155</v>
      </c>
      <c r="R47" s="41">
        <v>231532.13194915903</v>
      </c>
      <c r="S47" s="41">
        <v>543161.3432811166</v>
      </c>
      <c r="T47" s="41">
        <v>360557.35402332176</v>
      </c>
      <c r="U47" s="41">
        <v>199786.01834350108</v>
      </c>
      <c r="V47" s="41">
        <v>160244.46088362348</v>
      </c>
      <c r="W47" s="41">
        <v>-121087.71150124115</v>
      </c>
      <c r="X47" s="41">
        <f t="shared" si="27"/>
        <v>11732983.502326306</v>
      </c>
      <c r="Y47" s="41">
        <v>760571.2287377525</v>
      </c>
      <c r="Z47" s="44">
        <f t="shared" si="26"/>
        <v>12493554.731064059</v>
      </c>
    </row>
    <row r="48" spans="1:26" ht="12">
      <c r="A48" s="162"/>
      <c r="B48" s="155" t="s">
        <v>23</v>
      </c>
      <c r="C48" s="54">
        <v>4104199.3828543336</v>
      </c>
      <c r="D48" s="41">
        <v>616121.4303830274</v>
      </c>
      <c r="E48" s="41">
        <v>1036662.1480785515</v>
      </c>
      <c r="F48" s="41">
        <v>80029.1648023584</v>
      </c>
      <c r="G48" s="41">
        <v>60890.9084599798</v>
      </c>
      <c r="H48" s="41">
        <v>1133653.8220006549</v>
      </c>
      <c r="I48" s="41">
        <v>1335008.4545408022</v>
      </c>
      <c r="J48" s="41">
        <v>172524.8184618479</v>
      </c>
      <c r="K48" s="41">
        <v>631691.1919517214</v>
      </c>
      <c r="L48" s="44">
        <v>296090.70422439626</v>
      </c>
      <c r="M48" s="45">
        <v>430957.1446917573</v>
      </c>
      <c r="N48" s="162"/>
      <c r="O48" s="56" t="s">
        <v>23</v>
      </c>
      <c r="P48" s="41">
        <v>849134.9758534769</v>
      </c>
      <c r="Q48" s="41">
        <v>222155.2581405323</v>
      </c>
      <c r="R48" s="41">
        <v>230153.06527791405</v>
      </c>
      <c r="S48" s="41">
        <v>569667.5757991154</v>
      </c>
      <c r="T48" s="41">
        <v>357325.1577198531</v>
      </c>
      <c r="U48" s="41">
        <v>201766.0146349768</v>
      </c>
      <c r="V48" s="41">
        <v>164644.58024346596</v>
      </c>
      <c r="W48" s="41">
        <v>-135964.11481113607</v>
      </c>
      <c r="X48" s="41">
        <f t="shared" si="27"/>
        <v>12356711.68330763</v>
      </c>
      <c r="Y48" s="41">
        <v>759830.2500929431</v>
      </c>
      <c r="Z48" s="44">
        <f t="shared" si="26"/>
        <v>13116541.933400571</v>
      </c>
    </row>
    <row r="49" spans="1:26" ht="12">
      <c r="A49" s="162"/>
      <c r="B49" s="155" t="s">
        <v>24</v>
      </c>
      <c r="C49" s="54">
        <v>3454534.382418256</v>
      </c>
      <c r="D49" s="41">
        <v>857802.2639545808</v>
      </c>
      <c r="E49" s="41">
        <v>1078725.7879151935</v>
      </c>
      <c r="F49" s="41">
        <v>67320.78658390808</v>
      </c>
      <c r="G49" s="41">
        <v>61799.378480210464</v>
      </c>
      <c r="H49" s="41">
        <v>1266892.331495138</v>
      </c>
      <c r="I49" s="41">
        <v>1423585.5908258723</v>
      </c>
      <c r="J49" s="41">
        <v>187799.28205519583</v>
      </c>
      <c r="K49" s="41">
        <v>738671.7850566629</v>
      </c>
      <c r="L49" s="44">
        <v>324427.5745383665</v>
      </c>
      <c r="M49" s="45">
        <v>462726.5361187019</v>
      </c>
      <c r="N49" s="162"/>
      <c r="O49" s="56" t="s">
        <v>24</v>
      </c>
      <c r="P49" s="41">
        <v>849321.4248481101</v>
      </c>
      <c r="Q49" s="41">
        <v>206148.153473332</v>
      </c>
      <c r="R49" s="41">
        <v>290252.13108397793</v>
      </c>
      <c r="S49" s="41">
        <v>578516.1487835805</v>
      </c>
      <c r="T49" s="41">
        <v>369459.1787757688</v>
      </c>
      <c r="U49" s="41">
        <v>205527.04948779335</v>
      </c>
      <c r="V49" s="41">
        <v>174406.70057101172</v>
      </c>
      <c r="W49" s="41">
        <v>-149196.877437548</v>
      </c>
      <c r="X49" s="41">
        <f t="shared" si="27"/>
        <v>12448719.609028114</v>
      </c>
      <c r="Y49" s="41">
        <v>847871.2671422577</v>
      </c>
      <c r="Z49" s="44">
        <f t="shared" si="26"/>
        <v>13296590.87617037</v>
      </c>
    </row>
    <row r="50" spans="1:26" ht="12">
      <c r="A50" s="162"/>
      <c r="B50" s="155" t="s">
        <v>25</v>
      </c>
      <c r="C50" s="54">
        <v>3819546.0849639447</v>
      </c>
      <c r="D50" s="41">
        <v>673574.0213267659</v>
      </c>
      <c r="E50" s="41">
        <v>1130602.765732599</v>
      </c>
      <c r="F50" s="41">
        <v>69328.22358270302</v>
      </c>
      <c r="G50" s="41">
        <v>64540.78505058228</v>
      </c>
      <c r="H50" s="41">
        <v>1285848.3891249963</v>
      </c>
      <c r="I50" s="41">
        <v>1539263.3615235905</v>
      </c>
      <c r="J50" s="41">
        <v>191034.85107940517</v>
      </c>
      <c r="K50" s="41">
        <v>727803.5416580222</v>
      </c>
      <c r="L50" s="44">
        <v>355264.82560389466</v>
      </c>
      <c r="M50" s="45">
        <v>475971.05345301784</v>
      </c>
      <c r="N50" s="162"/>
      <c r="O50" s="56" t="s">
        <v>25</v>
      </c>
      <c r="P50" s="41">
        <v>865335.3316906116</v>
      </c>
      <c r="Q50" s="41">
        <v>212750.36702072315</v>
      </c>
      <c r="R50" s="41">
        <v>346682.39643993764</v>
      </c>
      <c r="S50" s="41">
        <v>586432.6875619953</v>
      </c>
      <c r="T50" s="41">
        <v>376425.09882680496</v>
      </c>
      <c r="U50" s="41">
        <v>213815.2745135363</v>
      </c>
      <c r="V50" s="41">
        <v>180144.79006689298</v>
      </c>
      <c r="W50" s="41">
        <v>-151672.70636162185</v>
      </c>
      <c r="X50" s="41">
        <f t="shared" si="27"/>
        <v>12962691.1428584</v>
      </c>
      <c r="Y50" s="41">
        <v>893202.2473012417</v>
      </c>
      <c r="Z50" s="44">
        <f t="shared" si="26"/>
        <v>13855893.39015964</v>
      </c>
    </row>
    <row r="51" spans="1:26" ht="12">
      <c r="A51" s="60"/>
      <c r="B51" s="154"/>
      <c r="C51" s="54"/>
      <c r="D51" s="41"/>
      <c r="E51" s="41"/>
      <c r="F51" s="41"/>
      <c r="G51" s="41"/>
      <c r="H51" s="41"/>
      <c r="I51" s="41"/>
      <c r="J51" s="41"/>
      <c r="K51" s="41"/>
      <c r="L51" s="44"/>
      <c r="M51" s="45"/>
      <c r="N51" s="63"/>
      <c r="O51" s="55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4"/>
    </row>
    <row r="52" spans="1:26" ht="12">
      <c r="A52" s="162" t="s">
        <v>5</v>
      </c>
      <c r="B52" s="155" t="s">
        <v>22</v>
      </c>
      <c r="C52" s="54">
        <v>5084420.14478532</v>
      </c>
      <c r="D52" s="41">
        <v>900250.6783907326</v>
      </c>
      <c r="E52" s="41">
        <v>1070138.4639438903</v>
      </c>
      <c r="F52" s="41">
        <v>110098.47603654076</v>
      </c>
      <c r="G52" s="41">
        <v>61947.79142942915</v>
      </c>
      <c r="H52" s="41">
        <v>1169191.5728704755</v>
      </c>
      <c r="I52" s="41">
        <v>1558697.6651484973</v>
      </c>
      <c r="J52" s="41">
        <v>201269.1296212906</v>
      </c>
      <c r="K52" s="41">
        <v>669819.116454404</v>
      </c>
      <c r="L52" s="44">
        <v>345860.3163616034</v>
      </c>
      <c r="M52" s="45">
        <v>489413.36196652957</v>
      </c>
      <c r="N52" s="162" t="s">
        <v>5</v>
      </c>
      <c r="O52" s="56" t="s">
        <v>22</v>
      </c>
      <c r="P52" s="41">
        <v>959753.0401630742</v>
      </c>
      <c r="Q52" s="41">
        <v>190846.19545832192</v>
      </c>
      <c r="R52" s="41">
        <v>346460.0287485742</v>
      </c>
      <c r="S52" s="41">
        <v>638890.7778000698</v>
      </c>
      <c r="T52" s="41">
        <v>379123.6698534865</v>
      </c>
      <c r="U52" s="41">
        <v>227769.68104930723</v>
      </c>
      <c r="V52" s="41">
        <v>187020.53835769347</v>
      </c>
      <c r="W52" s="41">
        <v>-146991.14858379005</v>
      </c>
      <c r="X52" s="41">
        <f t="shared" si="27"/>
        <v>14443979.499855451</v>
      </c>
      <c r="Y52" s="41">
        <v>921764.1733929594</v>
      </c>
      <c r="Z52" s="44">
        <f t="shared" si="26"/>
        <v>15365743.67324841</v>
      </c>
    </row>
    <row r="53" spans="1:26" ht="12">
      <c r="A53" s="162"/>
      <c r="B53" s="155" t="s">
        <v>23</v>
      </c>
      <c r="C53" s="54">
        <v>5250270.283713112</v>
      </c>
      <c r="D53" s="41">
        <v>702323.5257725979</v>
      </c>
      <c r="E53" s="41">
        <v>1097473.3098561442</v>
      </c>
      <c r="F53" s="41">
        <v>137493.94379875518</v>
      </c>
      <c r="G53" s="41">
        <v>62135.79766462295</v>
      </c>
      <c r="H53" s="41">
        <v>1073804.9632957645</v>
      </c>
      <c r="I53" s="41">
        <v>1552240.81594935</v>
      </c>
      <c r="J53" s="41">
        <v>207074.15164432285</v>
      </c>
      <c r="K53" s="41">
        <v>632308.0131821916</v>
      </c>
      <c r="L53" s="44">
        <v>343043.42793984525</v>
      </c>
      <c r="M53" s="45">
        <v>506290.0441291401</v>
      </c>
      <c r="N53" s="162"/>
      <c r="O53" s="56" t="s">
        <v>23</v>
      </c>
      <c r="P53" s="41">
        <v>940859.2886762844</v>
      </c>
      <c r="Q53" s="41">
        <v>243368.65349877806</v>
      </c>
      <c r="R53" s="41">
        <v>304330.7327978565</v>
      </c>
      <c r="S53" s="41">
        <v>646815.809425297</v>
      </c>
      <c r="T53" s="41">
        <v>381661.3000068485</v>
      </c>
      <c r="U53" s="41">
        <v>231375.06241861463</v>
      </c>
      <c r="V53" s="41">
        <v>191531.60847786596</v>
      </c>
      <c r="W53" s="41">
        <v>-149094.69967139018</v>
      </c>
      <c r="X53" s="41">
        <f t="shared" si="27"/>
        <v>14355306.032576002</v>
      </c>
      <c r="Y53" s="41">
        <v>919783.8652063023</v>
      </c>
      <c r="Z53" s="44">
        <f t="shared" si="26"/>
        <v>15275089.897782305</v>
      </c>
    </row>
    <row r="54" spans="1:26" ht="12">
      <c r="A54" s="162"/>
      <c r="B54" s="155" t="s">
        <v>24</v>
      </c>
      <c r="C54" s="54">
        <v>4221459.0558216795</v>
      </c>
      <c r="D54" s="41">
        <v>788477.8360288844</v>
      </c>
      <c r="E54" s="41">
        <v>1251167.2624067217</v>
      </c>
      <c r="F54" s="41">
        <v>139565.41195886963</v>
      </c>
      <c r="G54" s="41">
        <v>72282.26692186823</v>
      </c>
      <c r="H54" s="41">
        <v>1335868.962830646</v>
      </c>
      <c r="I54" s="41">
        <v>1592283.5044804066</v>
      </c>
      <c r="J54" s="41">
        <v>239909.50237272657</v>
      </c>
      <c r="K54" s="41">
        <v>626466.1905573374</v>
      </c>
      <c r="L54" s="44">
        <v>383634.0773112733</v>
      </c>
      <c r="M54" s="45">
        <v>526526.8368950682</v>
      </c>
      <c r="N54" s="162"/>
      <c r="O54" s="56" t="s">
        <v>24</v>
      </c>
      <c r="P54" s="41">
        <v>1071372.9569745762</v>
      </c>
      <c r="Q54" s="41">
        <v>226772.21138550877</v>
      </c>
      <c r="R54" s="41">
        <v>404779.4388366745</v>
      </c>
      <c r="S54" s="41">
        <v>657129.2844537355</v>
      </c>
      <c r="T54" s="41">
        <v>416567.5234028989</v>
      </c>
      <c r="U54" s="41">
        <v>229189.20501992403</v>
      </c>
      <c r="V54" s="41">
        <v>201417.41533257277</v>
      </c>
      <c r="W54" s="41">
        <v>-161439.719109103</v>
      </c>
      <c r="X54" s="41">
        <f t="shared" si="27"/>
        <v>14223429.223882273</v>
      </c>
      <c r="Y54" s="41">
        <v>991382.8498695266</v>
      </c>
      <c r="Z54" s="44">
        <f t="shared" si="26"/>
        <v>15214812.0737518</v>
      </c>
    </row>
    <row r="55" spans="1:26" ht="12">
      <c r="A55" s="162"/>
      <c r="B55" s="155" t="s">
        <v>25</v>
      </c>
      <c r="C55" s="54">
        <v>4539402.00860438</v>
      </c>
      <c r="D55" s="41">
        <v>610127.1971681846</v>
      </c>
      <c r="E55" s="41">
        <v>1181140.0638138717</v>
      </c>
      <c r="F55" s="41">
        <v>146125.0491515742</v>
      </c>
      <c r="G55" s="41">
        <v>78687.5470426814</v>
      </c>
      <c r="H55" s="41">
        <v>1405327.2758473419</v>
      </c>
      <c r="I55" s="41">
        <v>1686057.1926275366</v>
      </c>
      <c r="J55" s="41">
        <v>239718.9865701674</v>
      </c>
      <c r="K55" s="41">
        <v>805024.5060759183</v>
      </c>
      <c r="L55" s="44">
        <v>382127.47634065803</v>
      </c>
      <c r="M55" s="45">
        <v>547932.3021533139</v>
      </c>
      <c r="N55" s="162"/>
      <c r="O55" s="56" t="s">
        <v>25</v>
      </c>
      <c r="P55" s="41">
        <v>1045295.0186610306</v>
      </c>
      <c r="Q55" s="41">
        <v>149138.8832030266</v>
      </c>
      <c r="R55" s="41">
        <v>372339.1031661955</v>
      </c>
      <c r="S55" s="41">
        <v>669928.6923346599</v>
      </c>
      <c r="T55" s="41">
        <v>429964.97045002267</v>
      </c>
      <c r="U55" s="41">
        <v>230973.24193851076</v>
      </c>
      <c r="V55" s="41">
        <v>202269.62367904486</v>
      </c>
      <c r="W55" s="41">
        <v>-180806.3039455002</v>
      </c>
      <c r="X55" s="41">
        <f t="shared" si="27"/>
        <v>14540772.834882619</v>
      </c>
      <c r="Y55" s="41">
        <v>1037795.429805406</v>
      </c>
      <c r="Z55" s="44">
        <f t="shared" si="26"/>
        <v>15578568.264688024</v>
      </c>
    </row>
    <row r="56" spans="1:26" ht="12">
      <c r="A56" s="61"/>
      <c r="B56" s="155"/>
      <c r="C56" s="54"/>
      <c r="D56" s="41"/>
      <c r="E56" s="41"/>
      <c r="F56" s="41"/>
      <c r="G56" s="41"/>
      <c r="H56" s="41"/>
      <c r="I56" s="41"/>
      <c r="J56" s="41"/>
      <c r="K56" s="41"/>
      <c r="L56" s="44"/>
      <c r="M56" s="45"/>
      <c r="N56" s="63"/>
      <c r="O56" s="55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4"/>
    </row>
    <row r="57" spans="1:26" s="23" customFormat="1" ht="12">
      <c r="A57" s="161">
        <v>2013</v>
      </c>
      <c r="B57" s="156">
        <v>1</v>
      </c>
      <c r="C57" s="54">
        <v>6396451.549554287</v>
      </c>
      <c r="D57" s="41">
        <v>686052.2827815987</v>
      </c>
      <c r="E57" s="41">
        <v>932647.7886910066</v>
      </c>
      <c r="F57" s="41">
        <v>143513.22726006113</v>
      </c>
      <c r="G57" s="41">
        <v>74544.81039805718</v>
      </c>
      <c r="H57" s="41">
        <v>1271990.1371930977</v>
      </c>
      <c r="I57" s="41">
        <v>1757265.0105120572</v>
      </c>
      <c r="J57" s="41">
        <v>232018.8311317474</v>
      </c>
      <c r="K57" s="41">
        <v>635365.09824911</v>
      </c>
      <c r="L57" s="44">
        <v>350868.2083651528</v>
      </c>
      <c r="M57" s="45">
        <v>550784.937356711</v>
      </c>
      <c r="N57" s="162" t="s">
        <v>32</v>
      </c>
      <c r="O57" s="56" t="s">
        <v>22</v>
      </c>
      <c r="P57" s="41">
        <v>1191448.6867375602</v>
      </c>
      <c r="Q57" s="41">
        <v>249348.41964584205</v>
      </c>
      <c r="R57" s="41">
        <v>455327.9520668629</v>
      </c>
      <c r="S57" s="41">
        <v>673485.6038134438</v>
      </c>
      <c r="T57" s="41">
        <v>443882.3232820571</v>
      </c>
      <c r="U57" s="41">
        <v>254125.45309440146</v>
      </c>
      <c r="V57" s="41">
        <v>213629.3348559733</v>
      </c>
      <c r="W57" s="41">
        <v>-203536.687628878</v>
      </c>
      <c r="X57" s="41">
        <f t="shared" si="27"/>
        <v>16309212.96736015</v>
      </c>
      <c r="Y57" s="41">
        <v>928071.1264777185</v>
      </c>
      <c r="Z57" s="44">
        <f t="shared" si="26"/>
        <v>17237284.09383787</v>
      </c>
    </row>
    <row r="58" spans="1:26" s="23" customFormat="1" ht="12">
      <c r="A58" s="161"/>
      <c r="B58" s="156">
        <v>2</v>
      </c>
      <c r="C58" s="54">
        <v>6088618.545948149</v>
      </c>
      <c r="D58" s="41">
        <v>743402.5376258716</v>
      </c>
      <c r="E58" s="41">
        <v>1104237.4248255333</v>
      </c>
      <c r="F58" s="41">
        <v>127978.69648776701</v>
      </c>
      <c r="G58" s="41">
        <v>79038.27378185718</v>
      </c>
      <c r="H58" s="41">
        <v>1222344.4391763862</v>
      </c>
      <c r="I58" s="41">
        <v>1757266.4987626765</v>
      </c>
      <c r="J58" s="41">
        <v>217662.3972173601</v>
      </c>
      <c r="K58" s="41">
        <v>672240.835668419</v>
      </c>
      <c r="L58" s="44">
        <v>392470.89210812846</v>
      </c>
      <c r="M58" s="45">
        <v>560891.4766774783</v>
      </c>
      <c r="N58" s="162"/>
      <c r="O58" s="56" t="s">
        <v>23</v>
      </c>
      <c r="P58" s="41">
        <v>1185434.884918111</v>
      </c>
      <c r="Q58" s="41">
        <v>238060.6358556564</v>
      </c>
      <c r="R58" s="41">
        <v>403349.06929729145</v>
      </c>
      <c r="S58" s="41">
        <v>679344.1450069508</v>
      </c>
      <c r="T58" s="41">
        <v>454692.4909946839</v>
      </c>
      <c r="U58" s="41">
        <v>258090.6273443056</v>
      </c>
      <c r="V58" s="41">
        <v>214808.98415100866</v>
      </c>
      <c r="W58" s="41">
        <v>-216863.01648822252</v>
      </c>
      <c r="X58" s="41">
        <f t="shared" si="27"/>
        <v>16183069.839359412</v>
      </c>
      <c r="Y58" s="41">
        <v>959428.9739774632</v>
      </c>
      <c r="Z58" s="44">
        <f t="shared" si="26"/>
        <v>17142498.813336875</v>
      </c>
    </row>
    <row r="59" spans="1:26" s="23" customFormat="1" ht="12">
      <c r="A59" s="161"/>
      <c r="B59" s="156">
        <v>3</v>
      </c>
      <c r="C59" s="54">
        <v>4744070.414841864</v>
      </c>
      <c r="D59" s="41">
        <v>769922.2809347904</v>
      </c>
      <c r="E59" s="41">
        <v>1329387.388154651</v>
      </c>
      <c r="F59" s="41">
        <v>126780.60551144832</v>
      </c>
      <c r="G59" s="41">
        <v>77822.82752770465</v>
      </c>
      <c r="H59" s="41">
        <v>2481113.000834423</v>
      </c>
      <c r="I59" s="41">
        <v>1862776.7478589301</v>
      </c>
      <c r="J59" s="41">
        <v>217037.74715852347</v>
      </c>
      <c r="K59" s="41">
        <v>654646.483710584</v>
      </c>
      <c r="L59" s="44">
        <v>407773.2607059514</v>
      </c>
      <c r="M59" s="45">
        <v>584956.7854747715</v>
      </c>
      <c r="N59" s="162"/>
      <c r="O59" s="56" t="s">
        <v>24</v>
      </c>
      <c r="P59" s="41">
        <v>1287722.3476223634</v>
      </c>
      <c r="Q59" s="41">
        <v>214481.96470374818</v>
      </c>
      <c r="R59" s="41">
        <v>457378.1971923573</v>
      </c>
      <c r="S59" s="41">
        <v>660746.9250041918</v>
      </c>
      <c r="T59" s="41">
        <v>492618.75310400594</v>
      </c>
      <c r="U59" s="41">
        <v>254437.03825904545</v>
      </c>
      <c r="V59" s="41">
        <v>220335.2566549102</v>
      </c>
      <c r="W59" s="41">
        <v>-225864.16461155223</v>
      </c>
      <c r="X59" s="41">
        <f t="shared" si="27"/>
        <v>16618143.860642713</v>
      </c>
      <c r="Y59" s="41">
        <v>1176691.6290218015</v>
      </c>
      <c r="Z59" s="44">
        <f t="shared" si="26"/>
        <v>17794835.489664514</v>
      </c>
    </row>
    <row r="60" spans="1:26" s="23" customFormat="1" ht="12">
      <c r="A60" s="161"/>
      <c r="B60" s="156">
        <v>4</v>
      </c>
      <c r="C60" s="54">
        <v>4900073.605962438</v>
      </c>
      <c r="D60" s="41">
        <v>787088.4859169443</v>
      </c>
      <c r="E60" s="41">
        <v>1209061.4889231706</v>
      </c>
      <c r="F60" s="41">
        <v>148397.34527451586</v>
      </c>
      <c r="G60" s="41">
        <v>94562.86212081477</v>
      </c>
      <c r="H60" s="41">
        <v>2698731.3379105013</v>
      </c>
      <c r="I60" s="41">
        <v>1894407.6881906942</v>
      </c>
      <c r="J60" s="41">
        <v>236090.80407997046</v>
      </c>
      <c r="K60" s="41">
        <v>1024094.4179115235</v>
      </c>
      <c r="L60" s="44">
        <v>473271.86732717627</v>
      </c>
      <c r="M60" s="45">
        <v>612071.9891706932</v>
      </c>
      <c r="N60" s="162"/>
      <c r="O60" s="56" t="s">
        <v>25</v>
      </c>
      <c r="P60" s="41">
        <v>1271464.7364796982</v>
      </c>
      <c r="Q60" s="41">
        <v>200803.87291980156</v>
      </c>
      <c r="R60" s="41">
        <v>395674.48808599106</v>
      </c>
      <c r="S60" s="41">
        <v>658570.8053885455</v>
      </c>
      <c r="T60" s="41">
        <v>502471.1450472307</v>
      </c>
      <c r="U60" s="41">
        <v>253333.72980875254</v>
      </c>
      <c r="V60" s="41">
        <v>223138.31543660988</v>
      </c>
      <c r="W60" s="41">
        <v>-220893.62292349545</v>
      </c>
      <c r="X60" s="41">
        <f t="shared" si="27"/>
        <v>17362415.363031574</v>
      </c>
      <c r="Y60" s="41">
        <v>1416193.5863612166</v>
      </c>
      <c r="Z60" s="44">
        <f t="shared" si="26"/>
        <v>18778608.94939279</v>
      </c>
    </row>
    <row r="61" spans="1:26" s="23" customFormat="1" ht="12">
      <c r="A61" s="64"/>
      <c r="B61" s="157"/>
      <c r="C61" s="46"/>
      <c r="D61" s="43"/>
      <c r="E61" s="43"/>
      <c r="F61" s="43"/>
      <c r="G61" s="43"/>
      <c r="H61" s="43"/>
      <c r="I61" s="43"/>
      <c r="J61" s="43"/>
      <c r="K61" s="43"/>
      <c r="L61" s="48"/>
      <c r="M61" s="47"/>
      <c r="N61" s="64"/>
      <c r="O61" s="46"/>
      <c r="P61" s="43"/>
      <c r="Q61" s="43"/>
      <c r="R61" s="43"/>
      <c r="S61" s="43"/>
      <c r="T61" s="43"/>
      <c r="U61" s="43"/>
      <c r="V61" s="43"/>
      <c r="W61" s="43"/>
      <c r="X61" s="41"/>
      <c r="Y61" s="43"/>
      <c r="Z61" s="48"/>
    </row>
    <row r="62" spans="1:26" s="23" customFormat="1" ht="12">
      <c r="A62" s="161">
        <v>2014</v>
      </c>
      <c r="B62" s="156">
        <v>1</v>
      </c>
      <c r="C62" s="54">
        <v>6442103.497396359</v>
      </c>
      <c r="D62" s="41">
        <v>724688.8441516347</v>
      </c>
      <c r="E62" s="41">
        <v>894357.3593831994</v>
      </c>
      <c r="F62" s="41">
        <v>223997.8525778044</v>
      </c>
      <c r="G62" s="41">
        <v>84828.43974760831</v>
      </c>
      <c r="H62" s="41">
        <v>2492279.7241091155</v>
      </c>
      <c r="I62" s="41">
        <v>2105777.560658791</v>
      </c>
      <c r="J62" s="41">
        <v>223049.0154350691</v>
      </c>
      <c r="K62" s="41">
        <v>813130.4120981974</v>
      </c>
      <c r="L62" s="44">
        <v>397126.5546734016</v>
      </c>
      <c r="M62" s="45">
        <v>633574.0601124475</v>
      </c>
      <c r="N62" s="162" t="s">
        <v>33</v>
      </c>
      <c r="O62" s="56" t="s">
        <v>22</v>
      </c>
      <c r="P62" s="41">
        <v>1218692.880305382</v>
      </c>
      <c r="Q62" s="41">
        <v>263059.6944133309</v>
      </c>
      <c r="R62" s="41">
        <v>550344.6759305674</v>
      </c>
      <c r="S62" s="41">
        <v>702678.5051288306</v>
      </c>
      <c r="T62" s="41">
        <v>524055.93568178266</v>
      </c>
      <c r="U62" s="41">
        <v>277349.81094457477</v>
      </c>
      <c r="V62" s="41">
        <v>239208.53486675312</v>
      </c>
      <c r="W62" s="41">
        <v>-205922.5380768842</v>
      </c>
      <c r="X62" s="41">
        <f t="shared" si="27"/>
        <v>18604380.819537967</v>
      </c>
      <c r="Y62" s="41">
        <v>1529222.167235428</v>
      </c>
      <c r="Z62" s="44">
        <f t="shared" si="26"/>
        <v>20133602.986773394</v>
      </c>
    </row>
    <row r="63" spans="1:26" s="23" customFormat="1" ht="12">
      <c r="A63" s="161"/>
      <c r="B63" s="156">
        <v>2</v>
      </c>
      <c r="C63" s="54">
        <v>6395804.6365988655</v>
      </c>
      <c r="D63" s="41">
        <v>686537.9912070734</v>
      </c>
      <c r="E63" s="41">
        <v>1043614.6172161615</v>
      </c>
      <c r="F63" s="41">
        <v>188035.9209319053</v>
      </c>
      <c r="G63" s="41">
        <v>91981.61968397241</v>
      </c>
      <c r="H63" s="41">
        <v>2714933.7740974594</v>
      </c>
      <c r="I63" s="41">
        <v>2121948.9591972097</v>
      </c>
      <c r="J63" s="41">
        <v>208904.82837132958</v>
      </c>
      <c r="K63" s="41">
        <v>751961.906710976</v>
      </c>
      <c r="L63" s="44">
        <v>452134.08105265955</v>
      </c>
      <c r="M63" s="45">
        <v>656339.0903592964</v>
      </c>
      <c r="N63" s="162"/>
      <c r="O63" s="56" t="s">
        <v>23</v>
      </c>
      <c r="P63" s="41">
        <v>1244892.598612477</v>
      </c>
      <c r="Q63" s="41">
        <v>274446.83684119274</v>
      </c>
      <c r="R63" s="41">
        <v>490816.2453122522</v>
      </c>
      <c r="S63" s="41">
        <v>710309.6343879015</v>
      </c>
      <c r="T63" s="41">
        <v>537639.4251925715</v>
      </c>
      <c r="U63" s="41">
        <v>280862.85536654905</v>
      </c>
      <c r="V63" s="41">
        <v>246743.37568015806</v>
      </c>
      <c r="W63" s="41">
        <v>-200832.76367432493</v>
      </c>
      <c r="X63" s="41">
        <f t="shared" si="27"/>
        <v>18897075.63314569</v>
      </c>
      <c r="Y63" s="41">
        <v>1620236.6523877627</v>
      </c>
      <c r="Z63" s="44">
        <f t="shared" si="26"/>
        <v>20517312.285533454</v>
      </c>
    </row>
    <row r="64" spans="1:26" s="23" customFormat="1" ht="12">
      <c r="A64" s="161"/>
      <c r="B64" s="156">
        <v>3</v>
      </c>
      <c r="C64" s="54">
        <v>4961535.966899313</v>
      </c>
      <c r="D64" s="41">
        <v>736880.4670108159</v>
      </c>
      <c r="E64" s="41">
        <v>1201475.5529992552</v>
      </c>
      <c r="F64" s="41">
        <v>222439.95593470635</v>
      </c>
      <c r="G64" s="41">
        <v>94480.39773300765</v>
      </c>
      <c r="H64" s="41">
        <v>2715941.6847297745</v>
      </c>
      <c r="I64" s="41">
        <v>2113868.7621966796</v>
      </c>
      <c r="J64" s="41">
        <v>218286.67240202893</v>
      </c>
      <c r="K64" s="41">
        <v>808336.5540651868</v>
      </c>
      <c r="L64" s="44">
        <v>441099.6661930141</v>
      </c>
      <c r="M64" s="45">
        <v>683166.2015556487</v>
      </c>
      <c r="N64" s="162"/>
      <c r="O64" s="56" t="s">
        <v>24</v>
      </c>
      <c r="P64" s="41">
        <v>1420510.7016968082</v>
      </c>
      <c r="Q64" s="41">
        <v>220627.0880446285</v>
      </c>
      <c r="R64" s="41">
        <v>431021.24006576824</v>
      </c>
      <c r="S64" s="41">
        <v>724855.3520660632</v>
      </c>
      <c r="T64" s="41">
        <v>555253.3501857505</v>
      </c>
      <c r="U64" s="41">
        <v>286856.58069281187</v>
      </c>
      <c r="V64" s="41">
        <v>257684.31316632105</v>
      </c>
      <c r="W64" s="41">
        <v>-202773.21927532327</v>
      </c>
      <c r="X64" s="41">
        <f t="shared" si="27"/>
        <v>17891547.28836226</v>
      </c>
      <c r="Y64" s="41">
        <v>1887228.1887898534</v>
      </c>
      <c r="Z64" s="44">
        <f>X64+Y64</f>
        <v>19778775.477152113</v>
      </c>
    </row>
    <row r="65" spans="1:26" s="23" customFormat="1" ht="12">
      <c r="A65" s="161"/>
      <c r="B65" s="158">
        <v>4</v>
      </c>
      <c r="C65" s="129">
        <v>5169780.505185929</v>
      </c>
      <c r="D65" s="91">
        <v>775312.9996349744</v>
      </c>
      <c r="E65" s="91">
        <v>1306120.700442044</v>
      </c>
      <c r="F65" s="41">
        <v>239832.40431446055</v>
      </c>
      <c r="G65" s="41">
        <v>102258.4980351264</v>
      </c>
      <c r="H65" s="91">
        <v>1976194.9544129972</v>
      </c>
      <c r="I65" s="91">
        <v>2036853.091263216</v>
      </c>
      <c r="J65" s="91">
        <v>222100.19778996176</v>
      </c>
      <c r="K65" s="91">
        <v>1064647.8289321</v>
      </c>
      <c r="L65" s="94">
        <v>410050.97339603276</v>
      </c>
      <c r="M65" s="45">
        <v>721364.9087892255</v>
      </c>
      <c r="N65" s="162"/>
      <c r="O65" s="151" t="s">
        <v>25</v>
      </c>
      <c r="P65" s="91">
        <v>1343405.5569344722</v>
      </c>
      <c r="Q65" s="41">
        <v>244992.08778552577</v>
      </c>
      <c r="R65" s="41">
        <v>531020.2580736005</v>
      </c>
      <c r="S65" s="91">
        <v>817573.6017857007</v>
      </c>
      <c r="T65" s="91">
        <v>555131.669326175</v>
      </c>
      <c r="U65" s="91">
        <v>306908.29816274333</v>
      </c>
      <c r="V65" s="91">
        <v>265145.86024900875</v>
      </c>
      <c r="W65" s="91">
        <v>-216867.49485227882</v>
      </c>
      <c r="X65" s="41">
        <f t="shared" si="27"/>
        <v>17871826.899661016</v>
      </c>
      <c r="Y65" s="91">
        <v>1416897.9915869555</v>
      </c>
      <c r="Z65" s="94">
        <f>X65+Y65</f>
        <v>19288724.891247973</v>
      </c>
    </row>
    <row r="66" spans="1:26" ht="12">
      <c r="A66" s="61"/>
      <c r="B66" s="154"/>
      <c r="C66" s="54"/>
      <c r="D66" s="41"/>
      <c r="E66" s="41"/>
      <c r="F66" s="41"/>
      <c r="G66" s="41"/>
      <c r="H66" s="41"/>
      <c r="I66" s="41"/>
      <c r="J66" s="41"/>
      <c r="K66" s="41"/>
      <c r="L66" s="41"/>
      <c r="M66" s="45"/>
      <c r="N66" s="63"/>
      <c r="O66" s="55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2">
      <c r="A67" s="161">
        <v>2015</v>
      </c>
      <c r="B67" s="156">
        <v>1</v>
      </c>
      <c r="C67" s="129">
        <v>7261273.03540781</v>
      </c>
      <c r="D67" s="91">
        <v>698110.70627724</v>
      </c>
      <c r="E67" s="91">
        <v>1028493.1959513696</v>
      </c>
      <c r="F67" s="91">
        <v>277997.7059061766</v>
      </c>
      <c r="G67" s="91">
        <v>98130.0474181912</v>
      </c>
      <c r="H67" s="91">
        <v>2823120.576878612</v>
      </c>
      <c r="I67" s="91">
        <v>2354859.503834027</v>
      </c>
      <c r="J67" s="91">
        <v>223885.86671240273</v>
      </c>
      <c r="K67" s="91">
        <v>972490.4594202051</v>
      </c>
      <c r="L67" s="94">
        <v>422728.44973888854</v>
      </c>
      <c r="M67" s="92">
        <v>773185.430560535</v>
      </c>
      <c r="N67" s="161">
        <v>2015</v>
      </c>
      <c r="O67" s="152">
        <v>1</v>
      </c>
      <c r="P67" s="91">
        <v>1277142.6066180463</v>
      </c>
      <c r="Q67" s="91">
        <v>297823.2606300194</v>
      </c>
      <c r="R67" s="91">
        <v>634478.4953289803</v>
      </c>
      <c r="S67" s="91">
        <v>727988.4219007136</v>
      </c>
      <c r="T67" s="91">
        <v>549815.5033417904</v>
      </c>
      <c r="U67" s="91">
        <v>309331.48855506955</v>
      </c>
      <c r="V67" s="91">
        <v>262325.57985948416</v>
      </c>
      <c r="W67" s="91">
        <v>-242604.18230241555</v>
      </c>
      <c r="X67" s="41">
        <f t="shared" si="27"/>
        <v>20750576.152037147</v>
      </c>
      <c r="Y67" s="91">
        <v>1715064.9151399445</v>
      </c>
      <c r="Z67" s="94">
        <f>X67+Y67</f>
        <v>22465641.06717709</v>
      </c>
    </row>
    <row r="68" spans="1:26" ht="12">
      <c r="A68" s="161"/>
      <c r="B68" s="156">
        <v>2</v>
      </c>
      <c r="C68" s="129">
        <v>7352398.055152392</v>
      </c>
      <c r="D68" s="91">
        <v>876174.5053460139</v>
      </c>
      <c r="E68" s="91">
        <v>1099189.0739854192</v>
      </c>
      <c r="F68" s="91">
        <v>231340.93140322666</v>
      </c>
      <c r="G68" s="91">
        <v>94979.85137086845</v>
      </c>
      <c r="H68" s="91">
        <v>3075331.122896733</v>
      </c>
      <c r="I68" s="91">
        <v>2475622.3922189306</v>
      </c>
      <c r="J68" s="91">
        <v>220970.29310441</v>
      </c>
      <c r="K68" s="91">
        <v>963316.045587558</v>
      </c>
      <c r="L68" s="94">
        <v>482002.7599816319</v>
      </c>
      <c r="M68" s="92">
        <v>782741.842065166</v>
      </c>
      <c r="N68" s="161"/>
      <c r="O68" s="152">
        <v>2</v>
      </c>
      <c r="P68" s="91">
        <v>1347377.8207392385</v>
      </c>
      <c r="Q68" s="91">
        <v>309399.53172468813</v>
      </c>
      <c r="R68" s="91">
        <v>536240.9752445366</v>
      </c>
      <c r="S68" s="91">
        <v>735315.881248589</v>
      </c>
      <c r="T68" s="91">
        <v>583276.1440475147</v>
      </c>
      <c r="U68" s="91">
        <v>312329.09335372236</v>
      </c>
      <c r="V68" s="91">
        <v>269994.07498616364</v>
      </c>
      <c r="W68" s="91">
        <v>-246828.69264646413</v>
      </c>
      <c r="X68" s="41">
        <f t="shared" si="27"/>
        <v>21501171.70181034</v>
      </c>
      <c r="Y68" s="91">
        <v>1790204.8429970068</v>
      </c>
      <c r="Z68" s="94">
        <f>X68+Y68</f>
        <v>23291376.54480735</v>
      </c>
    </row>
    <row r="69" spans="1:26" ht="12">
      <c r="A69" s="161"/>
      <c r="B69" s="156">
        <v>3</v>
      </c>
      <c r="C69" s="129">
        <v>5839685.678052538</v>
      </c>
      <c r="D69" s="91">
        <v>909537.3988291583</v>
      </c>
      <c r="E69" s="91">
        <v>1228398.0651173703</v>
      </c>
      <c r="F69" s="91">
        <v>208465.2535025509</v>
      </c>
      <c r="G69" s="91">
        <v>99461.35311223107</v>
      </c>
      <c r="H69" s="91">
        <v>3076472.8299122895</v>
      </c>
      <c r="I69" s="91">
        <v>2476725.3164934</v>
      </c>
      <c r="J69" s="91">
        <v>254005.03473594156</v>
      </c>
      <c r="K69" s="91">
        <v>1007610.259459017</v>
      </c>
      <c r="L69" s="94">
        <v>486069.51636338246</v>
      </c>
      <c r="M69" s="92">
        <v>840949.1629301987</v>
      </c>
      <c r="N69" s="161"/>
      <c r="O69" s="152">
        <v>3</v>
      </c>
      <c r="P69" s="91">
        <v>1597275.0621886966</v>
      </c>
      <c r="Q69" s="91">
        <v>230872.52851479154</v>
      </c>
      <c r="R69" s="91">
        <v>453102.8203016662</v>
      </c>
      <c r="S69" s="91">
        <v>738945.2818947991</v>
      </c>
      <c r="T69" s="91">
        <v>592158.1969065716</v>
      </c>
      <c r="U69" s="91">
        <v>321759.50889686274</v>
      </c>
      <c r="V69" s="91">
        <v>287386.6034801832</v>
      </c>
      <c r="W69" s="91">
        <v>-265064.5902498133</v>
      </c>
      <c r="X69" s="41">
        <f t="shared" si="27"/>
        <v>20383815.28044183</v>
      </c>
      <c r="Y69" s="91">
        <v>1765567.2553080667</v>
      </c>
      <c r="Z69" s="94">
        <f>X69+Y69</f>
        <v>22149382.535749897</v>
      </c>
    </row>
    <row r="70" spans="1:26" ht="12">
      <c r="A70" s="161"/>
      <c r="B70" s="156">
        <v>4</v>
      </c>
      <c r="C70" s="54">
        <v>5893315.994508341</v>
      </c>
      <c r="D70" s="41">
        <v>1175776.457542573</v>
      </c>
      <c r="E70" s="41">
        <v>1412837.0889516538</v>
      </c>
      <c r="F70" s="41">
        <v>180876.81357416676</v>
      </c>
      <c r="G70" s="41">
        <v>99985.92914684674</v>
      </c>
      <c r="H70" s="41">
        <v>3399263.3631958324</v>
      </c>
      <c r="I70" s="41">
        <v>2407457.324347263</v>
      </c>
      <c r="J70" s="41">
        <v>258406.36663271132</v>
      </c>
      <c r="K70" s="41">
        <v>921065.5144443928</v>
      </c>
      <c r="L70" s="44">
        <v>419096.23099834076</v>
      </c>
      <c r="M70" s="149">
        <v>857563.5672605172</v>
      </c>
      <c r="N70" s="161"/>
      <c r="O70" s="152">
        <v>4</v>
      </c>
      <c r="P70" s="41">
        <v>1630809.4426871403</v>
      </c>
      <c r="Q70" s="91">
        <v>265028.202916132</v>
      </c>
      <c r="R70" s="91">
        <v>536384.2935738283</v>
      </c>
      <c r="S70" s="41">
        <v>730240.0369407978</v>
      </c>
      <c r="T70" s="41">
        <v>584095.155704123</v>
      </c>
      <c r="U70" s="41">
        <v>332282.3369827409</v>
      </c>
      <c r="V70" s="41">
        <v>290306.53472755</v>
      </c>
      <c r="W70" s="41">
        <v>-283316.6728155077</v>
      </c>
      <c r="X70" s="41">
        <f t="shared" si="27"/>
        <v>21111473.98131944</v>
      </c>
      <c r="Y70" s="41">
        <v>1845952.4393773626</v>
      </c>
      <c r="Z70" s="44">
        <f>X70+Y70</f>
        <v>22957426.420696802</v>
      </c>
    </row>
    <row r="71" spans="1:26" ht="12">
      <c r="A71" s="61"/>
      <c r="B71" s="159"/>
      <c r="C71" s="130"/>
      <c r="D71" s="109"/>
      <c r="E71" s="109"/>
      <c r="F71" s="109"/>
      <c r="G71" s="109"/>
      <c r="H71" s="109"/>
      <c r="I71" s="109"/>
      <c r="J71" s="109"/>
      <c r="K71" s="109"/>
      <c r="L71" s="109"/>
      <c r="M71" s="150"/>
      <c r="N71" s="63"/>
      <c r="O71" s="153"/>
      <c r="P71" s="109"/>
      <c r="Q71" s="109"/>
      <c r="R71" s="109"/>
      <c r="S71" s="109"/>
      <c r="T71" s="109"/>
      <c r="U71" s="109"/>
      <c r="V71" s="109"/>
      <c r="W71" s="109"/>
      <c r="X71" s="41"/>
      <c r="Y71" s="109"/>
      <c r="Z71" s="109"/>
    </row>
    <row r="72" spans="1:26" ht="12">
      <c r="A72" s="161">
        <v>2016</v>
      </c>
      <c r="B72" s="152">
        <v>1</v>
      </c>
      <c r="C72" s="41">
        <v>8225554.04343073</v>
      </c>
      <c r="D72" s="41">
        <v>1171336.2256405381</v>
      </c>
      <c r="E72" s="41">
        <v>849699.0209195437</v>
      </c>
      <c r="F72" s="41">
        <v>287608.2073748382</v>
      </c>
      <c r="G72" s="41">
        <v>96816.24471757867</v>
      </c>
      <c r="H72" s="41">
        <v>3432598.430607419</v>
      </c>
      <c r="I72" s="41">
        <v>2658740.572284811</v>
      </c>
      <c r="J72" s="41">
        <v>225379.85058648593</v>
      </c>
      <c r="K72" s="41">
        <v>1235573.3136110345</v>
      </c>
      <c r="L72" s="41">
        <v>481370.1972951372</v>
      </c>
      <c r="M72" s="45">
        <v>915156.4227830337</v>
      </c>
      <c r="N72" s="161">
        <v>2016</v>
      </c>
      <c r="O72" s="152">
        <v>1</v>
      </c>
      <c r="P72" s="41">
        <v>1638818.3167122253</v>
      </c>
      <c r="Q72" s="41">
        <v>323925.89655337273</v>
      </c>
      <c r="R72" s="41">
        <v>632302.9562431345</v>
      </c>
      <c r="S72" s="41">
        <v>752941.9280130856</v>
      </c>
      <c r="T72" s="41">
        <v>578031.2318537143</v>
      </c>
      <c r="U72" s="41">
        <v>349209.1633096923</v>
      </c>
      <c r="V72" s="41">
        <v>293040.45394620753</v>
      </c>
      <c r="W72" s="41">
        <v>-279700.3335245054</v>
      </c>
      <c r="X72" s="41">
        <f t="shared" si="27"/>
        <v>23868402.142358076</v>
      </c>
      <c r="Y72" s="41">
        <v>2008922.1230131392</v>
      </c>
      <c r="Z72" s="44">
        <f>X72+Y72</f>
        <v>25877324.265371215</v>
      </c>
    </row>
    <row r="73" spans="1:26" ht="12">
      <c r="A73" s="161"/>
      <c r="B73" s="152">
        <v>2</v>
      </c>
      <c r="C73" s="41">
        <v>8544743.594745807</v>
      </c>
      <c r="D73" s="41">
        <v>1170536.8236278854</v>
      </c>
      <c r="E73" s="41">
        <v>1278343.725002423</v>
      </c>
      <c r="F73" s="41">
        <v>219566.5431973438</v>
      </c>
      <c r="G73" s="41">
        <v>101996.43764789024</v>
      </c>
      <c r="H73" s="41">
        <v>3555920.570185366</v>
      </c>
      <c r="I73" s="41">
        <v>2796906.7729491238</v>
      </c>
      <c r="J73" s="41">
        <v>228561.8053818455</v>
      </c>
      <c r="K73" s="41">
        <v>1023666.7802614545</v>
      </c>
      <c r="L73" s="41">
        <v>530537.081658413</v>
      </c>
      <c r="M73" s="45">
        <v>923174.708750302</v>
      </c>
      <c r="N73" s="161"/>
      <c r="O73" s="152">
        <v>2</v>
      </c>
      <c r="P73" s="41">
        <v>1633258.1729564066</v>
      </c>
      <c r="Q73" s="41">
        <v>356840.2393869708</v>
      </c>
      <c r="R73" s="41">
        <v>595339.0372315941</v>
      </c>
      <c r="S73" s="41">
        <v>756078.2900085982</v>
      </c>
      <c r="T73" s="41">
        <v>625193.551635199</v>
      </c>
      <c r="U73" s="41">
        <v>356741.7691240276</v>
      </c>
      <c r="V73" s="41">
        <v>295991.41017330036</v>
      </c>
      <c r="W73" s="41">
        <v>-274707.72893392836</v>
      </c>
      <c r="X73" s="41">
        <f t="shared" si="27"/>
        <v>24718689.584990025</v>
      </c>
      <c r="Y73" s="41">
        <v>1851608.129102829</v>
      </c>
      <c r="Z73" s="44">
        <f>X73+Y73</f>
        <v>26570297.714092854</v>
      </c>
    </row>
    <row r="74" spans="1:26" ht="12">
      <c r="A74" s="161"/>
      <c r="B74" s="152">
        <v>3</v>
      </c>
      <c r="C74" s="41">
        <v>6708111.731458505</v>
      </c>
      <c r="D74" s="41">
        <v>1290227.3064158913</v>
      </c>
      <c r="E74" s="41">
        <v>1461702.766817172</v>
      </c>
      <c r="F74" s="41">
        <v>197597.822218814</v>
      </c>
      <c r="G74" s="41">
        <v>116769.54547235958</v>
      </c>
      <c r="H74" s="41">
        <v>3646047.2290848116</v>
      </c>
      <c r="I74" s="41">
        <v>2635574.264787291</v>
      </c>
      <c r="J74" s="41">
        <v>271028.75443001895</v>
      </c>
      <c r="K74" s="41">
        <v>1224812.801899113</v>
      </c>
      <c r="L74" s="41">
        <v>544699.0293548346</v>
      </c>
      <c r="M74" s="45">
        <v>937093.5798667003</v>
      </c>
      <c r="N74" s="161"/>
      <c r="O74" s="152">
        <v>3</v>
      </c>
      <c r="P74" s="41">
        <v>1615177.5457242532</v>
      </c>
      <c r="Q74" s="41">
        <v>248877.73082125583</v>
      </c>
      <c r="R74" s="41">
        <v>501109.7254191685</v>
      </c>
      <c r="S74" s="41">
        <v>771958.256877535</v>
      </c>
      <c r="T74" s="41">
        <v>608266.0677332792</v>
      </c>
      <c r="U74" s="41">
        <v>360202.04519160814</v>
      </c>
      <c r="V74" s="41">
        <v>313073.55675634684</v>
      </c>
      <c r="W74" s="41">
        <v>-265349.8330197416</v>
      </c>
      <c r="X74" s="41">
        <f t="shared" si="27"/>
        <v>23186979.927309215</v>
      </c>
      <c r="Y74" s="41">
        <v>2261996.0314382245</v>
      </c>
      <c r="Z74" s="44">
        <f>X74+Y74</f>
        <v>25448975.95874744</v>
      </c>
    </row>
    <row r="75" spans="1:26" ht="12">
      <c r="A75" s="161"/>
      <c r="B75" s="152">
        <v>4</v>
      </c>
      <c r="C75" s="41">
        <v>6681654.436981799</v>
      </c>
      <c r="D75" s="41">
        <v>1343890.5966006164</v>
      </c>
      <c r="E75" s="41">
        <v>1715351.9084671792</v>
      </c>
      <c r="F75" s="41">
        <v>210167.7106324814</v>
      </c>
      <c r="G75" s="41">
        <v>107116.19725021704</v>
      </c>
      <c r="H75" s="41">
        <v>3843233.079448458</v>
      </c>
      <c r="I75" s="41">
        <v>2999988.63377297</v>
      </c>
      <c r="J75" s="41">
        <v>323757.12035203225</v>
      </c>
      <c r="K75" s="41">
        <v>989823.1628990195</v>
      </c>
      <c r="L75" s="41">
        <v>469294.6464494164</v>
      </c>
      <c r="M75" s="45">
        <v>955766.188435298</v>
      </c>
      <c r="N75" s="161"/>
      <c r="O75" s="152">
        <v>4</v>
      </c>
      <c r="P75" s="41">
        <v>1612720.9267053655</v>
      </c>
      <c r="Q75" s="41">
        <v>298407.9772302307</v>
      </c>
      <c r="R75" s="41">
        <v>560360.2135105662</v>
      </c>
      <c r="S75" s="41">
        <v>781501.4820371502</v>
      </c>
      <c r="T75" s="41">
        <v>613534.3896814671</v>
      </c>
      <c r="U75" s="41">
        <v>363782.721413912</v>
      </c>
      <c r="V75" s="41">
        <v>320496.95396394026</v>
      </c>
      <c r="W75" s="41">
        <v>-262286.0706688658</v>
      </c>
      <c r="X75" s="41">
        <f>SUM(C75:M75,P75:W75)</f>
        <v>23928562.275163252</v>
      </c>
      <c r="Y75" s="41">
        <v>1919445.7981350988</v>
      </c>
      <c r="Z75" s="44">
        <f>X75+Y75</f>
        <v>25848008.07329835</v>
      </c>
    </row>
    <row r="76" spans="1:26" ht="12">
      <c r="A76" s="61"/>
      <c r="B76" s="55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5"/>
      <c r="N76" s="63"/>
      <c r="O76" s="55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4"/>
    </row>
    <row r="77" spans="1:26" ht="12">
      <c r="A77" s="161">
        <v>2017</v>
      </c>
      <c r="B77" s="55">
        <v>1</v>
      </c>
      <c r="C77" s="41">
        <v>8831269.246347632</v>
      </c>
      <c r="D77" s="41">
        <v>1231422.0595177992</v>
      </c>
      <c r="E77" s="41">
        <v>1319182.2363863923</v>
      </c>
      <c r="F77" s="41">
        <v>247670.92024768525</v>
      </c>
      <c r="G77" s="41">
        <v>116499.55841913063</v>
      </c>
      <c r="H77" s="41">
        <v>3565187.570185366</v>
      </c>
      <c r="I77" s="41">
        <v>3075918.1771114925</v>
      </c>
      <c r="J77" s="41">
        <v>248666.09201943933</v>
      </c>
      <c r="K77" s="41">
        <v>1263893.5452544957</v>
      </c>
      <c r="L77" s="41">
        <v>532289.9060028524</v>
      </c>
      <c r="M77" s="45">
        <v>1005901.2471577842</v>
      </c>
      <c r="N77" s="161">
        <v>2017</v>
      </c>
      <c r="O77" s="55">
        <v>1</v>
      </c>
      <c r="P77" s="41">
        <v>1598269.994105476</v>
      </c>
      <c r="Q77" s="41">
        <v>340349.3823300673</v>
      </c>
      <c r="R77" s="41">
        <v>658248.0624587045</v>
      </c>
      <c r="S77" s="41">
        <v>780277.480295382</v>
      </c>
      <c r="T77" s="41">
        <v>625823.6171309158</v>
      </c>
      <c r="U77" s="41">
        <v>382053.7889445367</v>
      </c>
      <c r="V77" s="41">
        <v>323092.9409380712</v>
      </c>
      <c r="W77" s="41">
        <v>-262589.10111128713</v>
      </c>
      <c r="X77" s="41">
        <v>25883426.723741937</v>
      </c>
      <c r="Y77" s="41">
        <v>2352986.572007934</v>
      </c>
      <c r="Z77" s="44">
        <v>28236413.295749873</v>
      </c>
    </row>
    <row r="78" spans="1:26" ht="12">
      <c r="A78" s="161"/>
      <c r="B78" s="55">
        <v>2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5"/>
      <c r="N78" s="161"/>
      <c r="O78" s="55">
        <v>2</v>
      </c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4"/>
    </row>
    <row r="79" spans="1:26" ht="12">
      <c r="A79" s="161"/>
      <c r="B79" s="55">
        <v>3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5"/>
      <c r="N79" s="161"/>
      <c r="O79" s="55">
        <v>3</v>
      </c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4"/>
    </row>
    <row r="80" spans="1:26" ht="12">
      <c r="A80" s="161"/>
      <c r="B80" s="55">
        <v>4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5"/>
      <c r="N80" s="161"/>
      <c r="O80" s="54">
        <v>4</v>
      </c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4"/>
    </row>
    <row r="81" spans="1:26" ht="12">
      <c r="A81" s="17"/>
      <c r="B81" s="11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1"/>
      <c r="O81" s="11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2">
      <c r="A82" s="17"/>
      <c r="B82" s="1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1"/>
      <c r="O82" s="11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2">
      <c r="A83" s="17"/>
      <c r="B83" s="11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1"/>
      <c r="O83" s="11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2">
      <c r="A84" s="17"/>
      <c r="B84" s="11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1"/>
      <c r="O84" s="11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2">
      <c r="A85" s="17"/>
      <c r="B85" s="11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1"/>
      <c r="O85" s="11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2">
      <c r="A86" s="17"/>
      <c r="B86" s="11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1"/>
      <c r="O86" s="11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2">
      <c r="A87" s="17"/>
      <c r="B87" s="11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1"/>
      <c r="O87" s="11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2">
      <c r="A88" s="17"/>
      <c r="B88" s="11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1"/>
      <c r="O88" s="11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2">
      <c r="A89" s="17"/>
      <c r="B89" s="11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1"/>
      <c r="O89" s="11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2">
      <c r="A90" s="17"/>
      <c r="B90" s="11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1"/>
      <c r="O90" s="11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2">
      <c r="A91" s="17"/>
      <c r="B91" s="11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1"/>
      <c r="O91" s="11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2">
      <c r="A92" s="17"/>
      <c r="B92" s="11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1"/>
      <c r="O92" s="11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2">
      <c r="A93" s="17"/>
      <c r="B93" s="11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1"/>
      <c r="O93" s="11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2">
      <c r="A94" s="17"/>
      <c r="B94" s="11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1"/>
      <c r="O94" s="11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2">
      <c r="A95" s="17"/>
      <c r="B95" s="11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1"/>
      <c r="O95" s="11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2">
      <c r="A96" s="17"/>
      <c r="B96" s="11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1"/>
      <c r="O96" s="11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2">
      <c r="A97" s="17"/>
      <c r="B97" s="11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1"/>
      <c r="O97" s="11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2">
      <c r="A98" s="17"/>
      <c r="B98" s="11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1"/>
      <c r="O98" s="11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2">
      <c r="A99" s="17"/>
      <c r="B99" s="11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1"/>
      <c r="O99" s="11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2">
      <c r="A100" s="17"/>
      <c r="B100" s="11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1"/>
      <c r="O100" s="11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2">
      <c r="A101" s="17"/>
      <c r="B101" s="11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1"/>
      <c r="O101" s="11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2">
      <c r="A102" s="17"/>
      <c r="B102" s="11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1"/>
      <c r="O102" s="11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2">
      <c r="A103" s="17"/>
      <c r="B103" s="11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1"/>
      <c r="O103" s="11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2">
      <c r="A104" s="17"/>
      <c r="B104" s="11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1"/>
      <c r="O104" s="11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2">
      <c r="A105" s="17"/>
      <c r="B105" s="11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1"/>
      <c r="O105" s="11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2">
      <c r="A106" s="17"/>
      <c r="B106" s="11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1"/>
      <c r="O106" s="11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2">
      <c r="A107" s="17"/>
      <c r="B107" s="11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1"/>
      <c r="O107" s="11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2">
      <c r="A108" s="17"/>
      <c r="B108" s="11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1"/>
      <c r="O108" s="11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2">
      <c r="A109" s="17"/>
      <c r="B109" s="11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1"/>
      <c r="O109" s="11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2">
      <c r="A110" s="17"/>
      <c r="B110" s="11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1"/>
      <c r="O110" s="11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2">
      <c r="A111" s="17"/>
      <c r="B111" s="11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1"/>
      <c r="O111" s="11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2">
      <c r="A112" s="17"/>
      <c r="B112" s="11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1"/>
      <c r="O112" s="11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2">
      <c r="A113" s="17"/>
      <c r="B113" s="11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1"/>
      <c r="O113" s="11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2">
      <c r="A114" s="17"/>
      <c r="B114" s="11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1"/>
      <c r="O114" s="11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2">
      <c r="A115" s="17"/>
      <c r="B115" s="11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1"/>
      <c r="O115" s="11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2">
      <c r="A116" s="17"/>
      <c r="B116" s="11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1"/>
      <c r="O116" s="11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2">
      <c r="A117" s="17"/>
      <c r="B117" s="11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1"/>
      <c r="O117" s="11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2">
      <c r="A118" s="17"/>
      <c r="B118" s="11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1"/>
      <c r="O118" s="11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2">
      <c r="A119" s="17"/>
      <c r="B119" s="11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1"/>
      <c r="O119" s="11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2">
      <c r="A120" s="17"/>
      <c r="B120" s="11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1"/>
      <c r="O120" s="11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2">
      <c r="A121" s="17"/>
      <c r="B121" s="11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1"/>
      <c r="O121" s="11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2">
      <c r="A122" s="17"/>
      <c r="B122" s="11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1"/>
      <c r="O122" s="11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2">
      <c r="A123" s="17"/>
      <c r="B123" s="11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1"/>
      <c r="O123" s="11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2">
      <c r="A124" s="17"/>
      <c r="B124" s="11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1"/>
      <c r="O124" s="11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2">
      <c r="A125" s="17"/>
      <c r="B125" s="11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1"/>
      <c r="O125" s="11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2">
      <c r="A126" s="17"/>
      <c r="B126" s="11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1"/>
      <c r="O126" s="11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2">
      <c r="A127" s="17"/>
      <c r="B127" s="11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1"/>
      <c r="O127" s="11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2">
      <c r="A128" s="17"/>
      <c r="B128" s="11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1"/>
      <c r="O128" s="11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2">
      <c r="A129" s="17"/>
      <c r="B129" s="11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1"/>
      <c r="O129" s="11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2">
      <c r="A130" s="17"/>
      <c r="B130" s="11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1"/>
      <c r="O130" s="11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2">
      <c r="A131" s="17"/>
      <c r="B131" s="11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1"/>
      <c r="O131" s="11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2">
      <c r="A132" s="17"/>
      <c r="B132" s="11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1"/>
      <c r="O132" s="11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2">
      <c r="A133" s="17"/>
      <c r="B133" s="11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1"/>
      <c r="O133" s="11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2">
      <c r="A134" s="17"/>
      <c r="B134" s="11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1"/>
      <c r="O134" s="11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2">
      <c r="A135" s="17"/>
      <c r="B135" s="11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1"/>
      <c r="O135" s="11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2">
      <c r="A136" s="17"/>
      <c r="B136" s="11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1"/>
      <c r="O136" s="11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2">
      <c r="A137" s="17"/>
      <c r="B137" s="11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1"/>
      <c r="O137" s="11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2">
      <c r="A138" s="17"/>
      <c r="B138" s="11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1"/>
      <c r="O138" s="11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2">
      <c r="A139" s="17"/>
      <c r="B139" s="11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1"/>
      <c r="O139" s="11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2">
      <c r="A140" s="17"/>
      <c r="B140" s="11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1"/>
      <c r="O140" s="11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2">
      <c r="A141" s="17"/>
      <c r="B141" s="11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1"/>
      <c r="O141" s="11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2">
      <c r="A142" s="17"/>
      <c r="B142" s="11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1"/>
      <c r="O142" s="11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2">
      <c r="A143" s="17"/>
      <c r="B143" s="11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1"/>
      <c r="O143" s="11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2">
      <c r="A144" s="17"/>
      <c r="B144" s="11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1"/>
      <c r="O144" s="11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2">
      <c r="A145" s="17"/>
      <c r="B145" s="11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1"/>
      <c r="O145" s="11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2">
      <c r="A146" s="17"/>
      <c r="B146" s="11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1"/>
      <c r="O146" s="11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2">
      <c r="A147" s="17"/>
      <c r="B147" s="11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1"/>
      <c r="O147" s="11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2">
      <c r="A148" s="17"/>
      <c r="B148" s="11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1"/>
      <c r="O148" s="11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2">
      <c r="A149" s="17"/>
      <c r="B149" s="11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1"/>
      <c r="O149" s="11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2">
      <c r="A150" s="17"/>
      <c r="B150" s="11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1"/>
      <c r="O150" s="11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2">
      <c r="A151" s="17"/>
      <c r="B151" s="11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1"/>
      <c r="O151" s="11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2">
      <c r="A152" s="17"/>
      <c r="B152" s="11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1"/>
      <c r="O152" s="11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2">
      <c r="A153" s="17"/>
      <c r="B153" s="11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1"/>
      <c r="O153" s="11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2">
      <c r="A154" s="17"/>
      <c r="B154" s="11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1"/>
      <c r="O154" s="11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2">
      <c r="A155" s="17"/>
      <c r="B155" s="11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1"/>
      <c r="O155" s="11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2">
      <c r="A156" s="17"/>
      <c r="B156" s="11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1"/>
      <c r="O156" s="11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2">
      <c r="A157" s="17"/>
      <c r="B157" s="11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1"/>
      <c r="O157" s="11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2">
      <c r="A158" s="17"/>
      <c r="B158" s="11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1"/>
      <c r="O158" s="11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2">
      <c r="A159" s="17"/>
      <c r="B159" s="11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1"/>
      <c r="O159" s="11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2">
      <c r="A160" s="17"/>
      <c r="B160" s="11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1"/>
      <c r="O160" s="11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2">
      <c r="A161" s="17"/>
      <c r="B161" s="11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1"/>
      <c r="O161" s="11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2">
      <c r="A162" s="17"/>
      <c r="B162" s="11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1"/>
      <c r="O162" s="11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2">
      <c r="A163" s="17"/>
      <c r="B163" s="11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1"/>
      <c r="O163" s="11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2">
      <c r="A164" s="17"/>
      <c r="B164" s="11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1"/>
      <c r="O164" s="11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2">
      <c r="A165" s="17"/>
      <c r="B165" s="11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1"/>
      <c r="O165" s="11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2">
      <c r="A166" s="17"/>
      <c r="B166" s="11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1"/>
      <c r="O166" s="11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2">
      <c r="A167" s="17"/>
      <c r="B167" s="11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1"/>
      <c r="O167" s="11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2">
      <c r="A168" s="17"/>
      <c r="B168" s="11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1"/>
      <c r="O168" s="11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2">
      <c r="A169" s="17"/>
      <c r="B169" s="11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1"/>
      <c r="O169" s="11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2">
      <c r="A170" s="17"/>
      <c r="B170" s="11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1"/>
      <c r="O170" s="11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2">
      <c r="A171" s="17"/>
      <c r="B171" s="11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1"/>
      <c r="O171" s="11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2">
      <c r="A172" s="17"/>
      <c r="B172" s="11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1"/>
      <c r="O172" s="11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2">
      <c r="A173" s="17"/>
      <c r="B173" s="11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1"/>
      <c r="O173" s="11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2">
      <c r="A174" s="17"/>
      <c r="B174" s="11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1"/>
      <c r="O174" s="11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2">
      <c r="A175" s="17"/>
      <c r="B175" s="11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1"/>
      <c r="O175" s="11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2">
      <c r="A176" s="17"/>
      <c r="B176" s="11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1"/>
      <c r="O176" s="11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2">
      <c r="A177" s="17"/>
      <c r="B177" s="11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1"/>
      <c r="O177" s="11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2">
      <c r="A178" s="17"/>
      <c r="B178" s="11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1"/>
      <c r="O178" s="11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2">
      <c r="A179" s="17"/>
      <c r="B179" s="11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1"/>
      <c r="O179" s="11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2">
      <c r="A180" s="17"/>
      <c r="B180" s="11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1"/>
      <c r="O180" s="11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2">
      <c r="A181" s="17"/>
      <c r="B181" s="11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1"/>
      <c r="O181" s="11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2">
      <c r="A182" s="17"/>
      <c r="B182" s="11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1"/>
      <c r="O182" s="11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2">
      <c r="A183" s="17"/>
      <c r="B183" s="11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1"/>
      <c r="O183" s="11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2">
      <c r="A184" s="17"/>
      <c r="B184" s="11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1"/>
      <c r="O184" s="11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2">
      <c r="A185" s="17"/>
      <c r="B185" s="11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1"/>
      <c r="O185" s="11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2">
      <c r="A186" s="17"/>
      <c r="B186" s="11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1"/>
      <c r="O186" s="11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2">
      <c r="A187" s="17"/>
      <c r="B187" s="11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1"/>
      <c r="O187" s="11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2">
      <c r="A188" s="17"/>
      <c r="B188" s="11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1"/>
      <c r="O188" s="11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2">
      <c r="A189" s="17"/>
      <c r="B189" s="11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1"/>
      <c r="O189" s="11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2">
      <c r="A190" s="17"/>
      <c r="B190" s="11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1"/>
      <c r="O190" s="11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2">
      <c r="A191" s="17"/>
      <c r="B191" s="11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1"/>
      <c r="O191" s="11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2">
      <c r="A192" s="17"/>
      <c r="B192" s="11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1"/>
      <c r="O192" s="11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2">
      <c r="A193" s="17"/>
      <c r="B193" s="11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1"/>
      <c r="O193" s="11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</sheetData>
  <sheetProtection/>
  <mergeCells count="27">
    <mergeCell ref="A52:A55"/>
    <mergeCell ref="N52:N55"/>
    <mergeCell ref="A57:A60"/>
    <mergeCell ref="N57:N60"/>
    <mergeCell ref="A72:A75"/>
    <mergeCell ref="N72:N75"/>
    <mergeCell ref="A67:A70"/>
    <mergeCell ref="N67:N70"/>
    <mergeCell ref="A62:A65"/>
    <mergeCell ref="N62:N65"/>
    <mergeCell ref="N32:N35"/>
    <mergeCell ref="A37:A40"/>
    <mergeCell ref="N37:N40"/>
    <mergeCell ref="A42:A45"/>
    <mergeCell ref="N42:N45"/>
    <mergeCell ref="A47:A50"/>
    <mergeCell ref="N47:N50"/>
    <mergeCell ref="A77:A80"/>
    <mergeCell ref="N77:N80"/>
    <mergeCell ref="AD13:AE13"/>
    <mergeCell ref="A17:A20"/>
    <mergeCell ref="N17:N20"/>
    <mergeCell ref="A22:A25"/>
    <mergeCell ref="N22:N25"/>
    <mergeCell ref="A27:A30"/>
    <mergeCell ref="N27:N30"/>
    <mergeCell ref="A32:A35"/>
  </mergeCells>
  <printOptions/>
  <pageMargins left="0.7" right="0.7" top="0.75" bottom="0.75" header="0.3" footer="0.3"/>
  <pageSetup horizontalDpi="600" verticalDpi="600" orientation="portrait" paperSize="9" scale="72" r:id="rId1"/>
  <colBreaks count="1" manualBreakCount="1">
    <brk id="2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G189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4" sqref="E4"/>
    </sheetView>
  </sheetViews>
  <sheetFormatPr defaultColWidth="9.140625" defaultRowHeight="15"/>
  <cols>
    <col min="1" max="1" width="9.140625" style="20" customWidth="1"/>
    <col min="2" max="2" width="5.8515625" style="21" customWidth="1"/>
    <col min="3" max="3" width="10.00390625" style="19" customWidth="1"/>
    <col min="4" max="11" width="9.140625" style="19" customWidth="1"/>
    <col min="12" max="13" width="9.8515625" style="19" customWidth="1"/>
    <col min="14" max="14" width="9.140625" style="22" customWidth="1"/>
    <col min="15" max="15" width="5.57421875" style="21" customWidth="1"/>
    <col min="16" max="22" width="9.140625" style="19" customWidth="1"/>
    <col min="23" max="23" width="10.28125" style="19" customWidth="1"/>
    <col min="24" max="24" width="10.57421875" style="19" customWidth="1"/>
    <col min="25" max="25" width="9.140625" style="19" customWidth="1"/>
    <col min="26" max="26" width="10.28125" style="19" customWidth="1"/>
    <col min="27" max="27" width="11.7109375" style="11" customWidth="1"/>
    <col min="28" max="28" width="9.140625" style="11" customWidth="1"/>
    <col min="29" max="29" width="10.8515625" style="11" customWidth="1"/>
    <col min="30" max="31" width="9.140625" style="11" customWidth="1"/>
    <col min="32" max="32" width="11.00390625" style="11" customWidth="1"/>
    <col min="33" max="16384" width="9.140625" style="11" customWidth="1"/>
  </cols>
  <sheetData>
    <row r="1" spans="1:26" s="2" customFormat="1" ht="15">
      <c r="A1" s="1" t="s">
        <v>13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5" t="s">
        <v>13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" customFormat="1" ht="12.75" thickBot="1">
      <c r="A2" s="6" t="s">
        <v>46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 t="s">
        <v>46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8" s="7" customFormat="1" ht="72.75" thickBot="1">
      <c r="A3" s="33" t="s">
        <v>6</v>
      </c>
      <c r="B3" s="34" t="s">
        <v>14</v>
      </c>
      <c r="C3" s="35" t="s">
        <v>8</v>
      </c>
      <c r="D3" s="35" t="s">
        <v>9</v>
      </c>
      <c r="E3" s="35" t="s">
        <v>15</v>
      </c>
      <c r="F3" s="35" t="s">
        <v>16</v>
      </c>
      <c r="G3" s="35" t="s">
        <v>43</v>
      </c>
      <c r="H3" s="35" t="s">
        <v>17</v>
      </c>
      <c r="I3" s="35" t="s">
        <v>45</v>
      </c>
      <c r="J3" s="35" t="s">
        <v>35</v>
      </c>
      <c r="K3" s="35" t="s">
        <v>36</v>
      </c>
      <c r="L3" s="35" t="s">
        <v>37</v>
      </c>
      <c r="M3" s="35" t="s">
        <v>38</v>
      </c>
      <c r="N3" s="57" t="s">
        <v>6</v>
      </c>
      <c r="O3" s="86" t="s">
        <v>14</v>
      </c>
      <c r="P3" s="35" t="s">
        <v>18</v>
      </c>
      <c r="Q3" s="122" t="s">
        <v>27</v>
      </c>
      <c r="R3" s="122" t="s">
        <v>28</v>
      </c>
      <c r="S3" s="35" t="s">
        <v>26</v>
      </c>
      <c r="T3" s="35" t="s">
        <v>10</v>
      </c>
      <c r="U3" s="35" t="s">
        <v>11</v>
      </c>
      <c r="V3" s="35" t="s">
        <v>12</v>
      </c>
      <c r="W3" s="35" t="s">
        <v>29</v>
      </c>
      <c r="X3" s="35" t="s">
        <v>19</v>
      </c>
      <c r="Y3" s="35" t="s">
        <v>7</v>
      </c>
      <c r="Z3" s="36" t="s">
        <v>20</v>
      </c>
      <c r="AB3" s="7" t="s">
        <v>21</v>
      </c>
    </row>
    <row r="4" spans="1:26" s="7" customFormat="1" ht="14.25" customHeight="1">
      <c r="A4" s="79" t="s">
        <v>30</v>
      </c>
      <c r="B4" s="69"/>
      <c r="C4" s="37">
        <f>100*'Table CU Tshs'!C4/'Table CU Tshs'!$Z$4</f>
        <v>28.615031738370167</v>
      </c>
      <c r="D4" s="37">
        <f>100*'Table CU Tshs'!D4/'Table CU Tshs'!$Z$4</f>
        <v>3.184969470581682</v>
      </c>
      <c r="E4" s="37">
        <f>100*'Table CU Tshs'!E4/'Table CU Tshs'!$Z$4</f>
        <v>7.294386080571989</v>
      </c>
      <c r="F4" s="37">
        <f>100*'Table CU Tshs'!F4/'Table CU Tshs'!$Z$4</f>
        <v>1.0675223747826905</v>
      </c>
      <c r="G4" s="37">
        <f>100*'Table CU Tshs'!G4/'Table CU Tshs'!$Z$4</f>
        <v>1.2219800627947597</v>
      </c>
      <c r="H4" s="37">
        <f>100*'Table CU Tshs'!H4/'Table CU Tshs'!$Z$4</f>
        <v>6.977778801982624</v>
      </c>
      <c r="I4" s="37">
        <f>100*'Table CU Tshs'!I4/'Table CU Tshs'!$Z$4</f>
        <v>10.435818298138475</v>
      </c>
      <c r="J4" s="37">
        <f>100*'Table CU Tshs'!J4/'Table CU Tshs'!$Z$4</f>
        <v>1.8189570065638125</v>
      </c>
      <c r="K4" s="37">
        <f>100*'Table CU Tshs'!K4/'Table CU Tshs'!$Z$4</f>
        <v>6.3831281187471705</v>
      </c>
      <c r="L4" s="37">
        <f>100*'Table CU Tshs'!L4/'Table CU Tshs'!$Z$4</f>
        <v>2.4591344772980928</v>
      </c>
      <c r="M4" s="134">
        <f>100*'Table CU Tshs'!M4/'Table CU Tshs'!$Z$4</f>
        <v>2.365473710270917</v>
      </c>
      <c r="N4" s="79" t="s">
        <v>30</v>
      </c>
      <c r="O4" s="75"/>
      <c r="P4" s="37">
        <f>100*'Table CU Tshs'!P4/'Table CU Tshs'!$Z$4</f>
        <v>6.566746150191373</v>
      </c>
      <c r="Q4" s="37">
        <f>100*'Table CU Tshs'!Q4/'Table CU Tshs'!$Z$4</f>
        <v>0.9563098797469651</v>
      </c>
      <c r="R4" s="37">
        <f>100*'Table CU Tshs'!R4/'Table CU Tshs'!$Z$4</f>
        <v>2.8254324820753887</v>
      </c>
      <c r="S4" s="37">
        <f>100*'Table CU Tshs'!S4/'Table CU Tshs'!$Z$4</f>
        <v>6.532066732616592</v>
      </c>
      <c r="T4" s="37">
        <f>100*'Table CU Tshs'!T4/'Table CU Tshs'!$Z$4</f>
        <v>2.6629728946702658</v>
      </c>
      <c r="U4" s="37">
        <f>100*'Table CU Tshs'!U4/'Table CU Tshs'!$Z$4</f>
        <v>1.7984245673081594</v>
      </c>
      <c r="V4" s="37">
        <f>100*'Table CU Tshs'!V4/'Table CU Tshs'!$Z$4</f>
        <v>1.7441722317564767</v>
      </c>
      <c r="W4" s="37">
        <f>100*'Table CU Tshs'!W4/'Table CU Tshs'!$Z$4</f>
        <v>-0.9804891840686817</v>
      </c>
      <c r="X4" s="37">
        <f>100*'Table CU Tshs'!X4/'Table CU Tshs'!$Z$4</f>
        <v>93.9298158943989</v>
      </c>
      <c r="Y4" s="37">
        <f>100*'Table CU Tshs'!Y4/'Table CU Tshs'!$Z$4</f>
        <v>6.070184105601097</v>
      </c>
      <c r="Z4" s="39">
        <f>100*'Table CU Tshs'!Z4/'Table CU Tshs'!$Z$4</f>
        <v>100</v>
      </c>
    </row>
    <row r="5" spans="1:26" ht="12">
      <c r="A5" s="8" t="s">
        <v>31</v>
      </c>
      <c r="B5" s="72"/>
      <c r="C5" s="40">
        <f>100*'Table CU Tshs'!C5/'Table CU Tshs'!$Z$5</f>
        <v>29.09268545466642</v>
      </c>
      <c r="D5" s="40">
        <f>100*'Table CU Tshs'!D5/'Table CU Tshs'!$Z$5</f>
        <v>4.01512960604949</v>
      </c>
      <c r="E5" s="40">
        <f>100*'Table CU Tshs'!E5/'Table CU Tshs'!$Z$5</f>
        <v>7.510165954237201</v>
      </c>
      <c r="F5" s="40">
        <f>100*'Table CU Tshs'!F5/'Table CU Tshs'!$Z$5</f>
        <v>0.8850059119336549</v>
      </c>
      <c r="G5" s="40">
        <f>100*'Table CU Tshs'!G5/'Table CU Tshs'!$Z$5</f>
        <v>0.9038291306464058</v>
      </c>
      <c r="H5" s="40">
        <f>100*'Table CU Tshs'!H5/'Table CU Tshs'!$Z$5</f>
        <v>7.4341865380985315</v>
      </c>
      <c r="I5" s="40">
        <f>100*'Table CU Tshs'!I5/'Table CU Tshs'!$Z$5</f>
        <v>9.681205243009465</v>
      </c>
      <c r="J5" s="40">
        <f>100*'Table CU Tshs'!J5/'Table CU Tshs'!$Z$5</f>
        <v>1.5629260572561645</v>
      </c>
      <c r="K5" s="40">
        <f>100*'Table CU Tshs'!K5/'Table CU Tshs'!$Z$5</f>
        <v>5.964183982858243</v>
      </c>
      <c r="L5" s="40">
        <f>100*'Table CU Tshs'!L5/'Table CU Tshs'!$Z$5</f>
        <v>2.08223373634333</v>
      </c>
      <c r="M5" s="135">
        <f>100*'Table CU Tshs'!M5/'Table CU Tshs'!$Z$5</f>
        <v>2.4710747437736282</v>
      </c>
      <c r="N5" s="8" t="s">
        <v>31</v>
      </c>
      <c r="O5" s="83"/>
      <c r="P5" s="40">
        <f>100*'Table CU Tshs'!P5/'Table CU Tshs'!$Z$5</f>
        <v>7.2605559421981525</v>
      </c>
      <c r="Q5" s="40">
        <f>100*'Table CU Tshs'!Q5/'Table CU Tshs'!$Z$5</f>
        <v>1.042632486518415</v>
      </c>
      <c r="R5" s="40">
        <f>100*'Table CU Tshs'!R5/'Table CU Tshs'!$Z$5</f>
        <v>2.869267340259943</v>
      </c>
      <c r="S5" s="40">
        <f>100*'Table CU Tshs'!S5/'Table CU Tshs'!$Z$5</f>
        <v>6.070640829213199</v>
      </c>
      <c r="T5" s="40">
        <f>100*'Table CU Tshs'!T5/'Table CU Tshs'!$Z$5</f>
        <v>2.711011405839521</v>
      </c>
      <c r="U5" s="40">
        <f>100*'Table CU Tshs'!U5/'Table CU Tshs'!$Z$5</f>
        <v>1.9358449427503683</v>
      </c>
      <c r="V5" s="40">
        <f>100*'Table CU Tshs'!V5/'Table CU Tshs'!$Z$5</f>
        <v>1.6321466624150889</v>
      </c>
      <c r="W5" s="40">
        <f>100*'Table CU Tshs'!W5/'Table CU Tshs'!$Z$5</f>
        <v>-1.3588008005630265</v>
      </c>
      <c r="X5" s="40">
        <f>100*'Table CU Tshs'!X5/'Table CU Tshs'!$Z$5</f>
        <v>93.76592516750418</v>
      </c>
      <c r="Y5" s="40">
        <f>100*'Table CU Tshs'!Y5/'Table CU Tshs'!$Z$5</f>
        <v>6.234074832495813</v>
      </c>
      <c r="Z5" s="42">
        <f>100*'Table CU Tshs'!Z5/'Table CU Tshs'!$Z$5</f>
        <v>100.00000000000001</v>
      </c>
    </row>
    <row r="6" spans="1:26" ht="12">
      <c r="A6" s="28" t="s">
        <v>0</v>
      </c>
      <c r="B6" s="72"/>
      <c r="C6" s="40">
        <f>100*'Table CU Tshs'!C6/'Table CU Tshs'!$Z$6</f>
        <v>26.82570344884574</v>
      </c>
      <c r="D6" s="40">
        <f>100*'Table CU Tshs'!D6/'Table CU Tshs'!$Z$6</f>
        <v>3.4941979797637877</v>
      </c>
      <c r="E6" s="40">
        <f>100*'Table CU Tshs'!E6/'Table CU Tshs'!$Z$6</f>
        <v>7.022792666379433</v>
      </c>
      <c r="F6" s="40">
        <f>100*'Table CU Tshs'!F6/'Table CU Tshs'!$Z$6</f>
        <v>0.8689522057428503</v>
      </c>
      <c r="G6" s="40">
        <f>100*'Table CU Tshs'!G6/'Table CU Tshs'!$Z$6</f>
        <v>0.8998653944442832</v>
      </c>
      <c r="H6" s="40">
        <f>100*'Table CU Tshs'!H6/'Table CU Tshs'!$Z$6</f>
        <v>7.908253822801074</v>
      </c>
      <c r="I6" s="40">
        <f>100*'Table CU Tshs'!I6/'Table CU Tshs'!$Z$6</f>
        <v>9.881598983882894</v>
      </c>
      <c r="J6" s="40">
        <f>100*'Table CU Tshs'!J6/'Table CU Tshs'!$Z$6</f>
        <v>1.8004838283571611</v>
      </c>
      <c r="K6" s="40">
        <f>100*'Table CU Tshs'!K6/'Table CU Tshs'!$Z$6</f>
        <v>5.875339015897569</v>
      </c>
      <c r="L6" s="40">
        <f>100*'Table CU Tshs'!L6/'Table CU Tshs'!$Z$6</f>
        <v>2.2975566982518094</v>
      </c>
      <c r="M6" s="135">
        <f>100*'Table CU Tshs'!M6/'Table CU Tshs'!$Z$6</f>
        <v>2.824290659747225</v>
      </c>
      <c r="N6" s="28" t="s">
        <v>0</v>
      </c>
      <c r="O6" s="83"/>
      <c r="P6" s="40">
        <f>100*'Table CU Tshs'!P6/'Table CU Tshs'!$Z$6</f>
        <v>8.140189887562322</v>
      </c>
      <c r="Q6" s="40">
        <f>100*'Table CU Tshs'!Q6/'Table CU Tshs'!$Z$6</f>
        <v>1.1904050574231175</v>
      </c>
      <c r="R6" s="40">
        <f>100*'Table CU Tshs'!R6/'Table CU Tshs'!$Z$6</f>
        <v>2.962633398743095</v>
      </c>
      <c r="S6" s="40">
        <f>100*'Table CU Tshs'!S6/'Table CU Tshs'!$Z$6</f>
        <v>5.981473347005867</v>
      </c>
      <c r="T6" s="40">
        <f>100*'Table CU Tshs'!T6/'Table CU Tshs'!$Z$6</f>
        <v>3.179656480751065</v>
      </c>
      <c r="U6" s="40">
        <f>100*'Table CU Tshs'!U6/'Table CU Tshs'!$Z$6</f>
        <v>1.63768403190668</v>
      </c>
      <c r="V6" s="40">
        <f>100*'Table CU Tshs'!V6/'Table CU Tshs'!$Z$6</f>
        <v>1.6410563749577718</v>
      </c>
      <c r="W6" s="40">
        <f>100*'Table CU Tshs'!W6/'Table CU Tshs'!$Z$6</f>
        <v>-1.2364466943120354</v>
      </c>
      <c r="X6" s="40">
        <f>100*'Table CU Tshs'!X6/'Table CU Tshs'!$Z$6</f>
        <v>93.1956865881517</v>
      </c>
      <c r="Y6" s="40">
        <f>100*'Table CU Tshs'!Y6/'Table CU Tshs'!$Z$6</f>
        <v>6.8043134118483035</v>
      </c>
      <c r="Z6" s="42">
        <f>100*'Table CU Tshs'!Z6/'Table CU Tshs'!$Z$6</f>
        <v>99.99999999999999</v>
      </c>
    </row>
    <row r="7" spans="1:26" ht="12">
      <c r="A7" s="8" t="s">
        <v>1</v>
      </c>
      <c r="B7" s="72"/>
      <c r="C7" s="40">
        <f>100*'Table CU Tshs'!C7/'Table CU Tshs'!$Z$7</f>
        <v>28.789080683650713</v>
      </c>
      <c r="D7" s="40">
        <f>100*'Table CU Tshs'!D7/'Table CU Tshs'!$Z$7</f>
        <v>3.024625509070167</v>
      </c>
      <c r="E7" s="40">
        <f>100*'Table CU Tshs'!E7/'Table CU Tshs'!$Z$7</f>
        <v>6.969626521642336</v>
      </c>
      <c r="F7" s="40">
        <f>100*'Table CU Tshs'!F7/'Table CU Tshs'!$Z$7</f>
        <v>0.9358416487443248</v>
      </c>
      <c r="G7" s="40">
        <f>100*'Table CU Tshs'!G7/'Table CU Tshs'!$Z$7</f>
        <v>0.7558263425893867</v>
      </c>
      <c r="H7" s="40">
        <f>100*'Table CU Tshs'!H7/'Table CU Tshs'!$Z$7</f>
        <v>8.7640109435942</v>
      </c>
      <c r="I7" s="40">
        <f>100*'Table CU Tshs'!I7/'Table CU Tshs'!$Z$7</f>
        <v>9.747300754672795</v>
      </c>
      <c r="J7" s="40">
        <f>100*'Table CU Tshs'!J7/'Table CU Tshs'!$Z$7</f>
        <v>1.7085118096318666</v>
      </c>
      <c r="K7" s="40">
        <f>100*'Table CU Tshs'!K7/'Table CU Tshs'!$Z$7</f>
        <v>6.010996124749156</v>
      </c>
      <c r="L7" s="40">
        <f>100*'Table CU Tshs'!L7/'Table CU Tshs'!$Z$7</f>
        <v>2.205245989763865</v>
      </c>
      <c r="M7" s="135">
        <f>100*'Table CU Tshs'!M7/'Table CU Tshs'!$Z$7</f>
        <v>2.9277615976939018</v>
      </c>
      <c r="N7" s="8" t="s">
        <v>1</v>
      </c>
      <c r="O7" s="83"/>
      <c r="P7" s="40">
        <f>100*'Table CU Tshs'!P7/'Table CU Tshs'!$Z$7</f>
        <v>6.966910946190168</v>
      </c>
      <c r="Q7" s="40">
        <f>100*'Table CU Tshs'!Q7/'Table CU Tshs'!$Z$7</f>
        <v>1.3739915721802267</v>
      </c>
      <c r="R7" s="40">
        <f>100*'Table CU Tshs'!R7/'Table CU Tshs'!$Z$7</f>
        <v>2.5944906025366365</v>
      </c>
      <c r="S7" s="40">
        <f>100*'Table CU Tshs'!S7/'Table CU Tshs'!$Z$7</f>
        <v>5.23855036658959</v>
      </c>
      <c r="T7" s="40">
        <f>100*'Table CU Tshs'!T7/'Table CU Tshs'!$Z$7</f>
        <v>3.074345738130175</v>
      </c>
      <c r="U7" s="40">
        <f>100*'Table CU Tshs'!U7/'Table CU Tshs'!$Z$7</f>
        <v>1.6241842213296647</v>
      </c>
      <c r="V7" s="40">
        <f>100*'Table CU Tshs'!V7/'Table CU Tshs'!$Z$7</f>
        <v>1.5400479668722047</v>
      </c>
      <c r="W7" s="40">
        <f>100*'Table CU Tshs'!W7/'Table CU Tshs'!$Z$7</f>
        <v>-0.8821214149812379</v>
      </c>
      <c r="X7" s="40">
        <f>100*'Table CU Tshs'!X7/'Table CU Tshs'!$Z$7</f>
        <v>93.36922792465013</v>
      </c>
      <c r="Y7" s="40">
        <f>100*'Table CU Tshs'!Y7/'Table CU Tshs'!$Z$7</f>
        <v>6.630772075349863</v>
      </c>
      <c r="Z7" s="42">
        <f>100*'Table CU Tshs'!Z7/'Table CU Tshs'!$Z$7</f>
        <v>100</v>
      </c>
    </row>
    <row r="8" spans="1:26" ht="12">
      <c r="A8" s="28" t="s">
        <v>2</v>
      </c>
      <c r="B8" s="72"/>
      <c r="C8" s="40">
        <f>100*'Table CU Tshs'!C8/'Table CU Tshs'!$Z$8</f>
        <v>30.237683034012804</v>
      </c>
      <c r="D8" s="40">
        <f>100*'Table CU Tshs'!D8/'Table CU Tshs'!$Z$8</f>
        <v>2.8441804667251267</v>
      </c>
      <c r="E8" s="40">
        <f>100*'Table CU Tshs'!E8/'Table CU Tshs'!$Z$8</f>
        <v>6.884534372028963</v>
      </c>
      <c r="F8" s="40">
        <f>100*'Table CU Tshs'!F8/'Table CU Tshs'!$Z$8</f>
        <v>0.9406084332178628</v>
      </c>
      <c r="G8" s="40">
        <f>100*'Table CU Tshs'!G8/'Table CU Tshs'!$Z$8</f>
        <v>0.7011452099534332</v>
      </c>
      <c r="H8" s="40">
        <f>100*'Table CU Tshs'!H8/'Table CU Tshs'!$Z$8</f>
        <v>7.233047582752857</v>
      </c>
      <c r="I8" s="40">
        <f>100*'Table CU Tshs'!I8/'Table CU Tshs'!$Z$8</f>
        <v>9.926313820010396</v>
      </c>
      <c r="J8" s="40">
        <f>100*'Table CU Tshs'!J8/'Table CU Tshs'!$Z$8</f>
        <v>1.8042044656817762</v>
      </c>
      <c r="K8" s="40">
        <f>100*'Table CU Tshs'!K8/'Table CU Tshs'!$Z$8</f>
        <v>6.1516986733760834</v>
      </c>
      <c r="L8" s="40">
        <f>100*'Table CU Tshs'!L8/'Table CU Tshs'!$Z$8</f>
        <v>2.41931941132463</v>
      </c>
      <c r="M8" s="135">
        <f>100*'Table CU Tshs'!M8/'Table CU Tshs'!$Z$8</f>
        <v>3.1247066531150107</v>
      </c>
      <c r="N8" s="28" t="s">
        <v>2</v>
      </c>
      <c r="O8" s="83"/>
      <c r="P8" s="40">
        <f>100*'Table CU Tshs'!P8/'Table CU Tshs'!$Z$8</f>
        <v>6.658267521781769</v>
      </c>
      <c r="Q8" s="40">
        <f>100*'Table CU Tshs'!Q8/'Table CU Tshs'!$Z$8</f>
        <v>1.4648198381910336</v>
      </c>
      <c r="R8" s="40">
        <f>100*'Table CU Tshs'!R8/'Table CU Tshs'!$Z$8</f>
        <v>2.372453318337383</v>
      </c>
      <c r="S8" s="40">
        <f>100*'Table CU Tshs'!S8/'Table CU Tshs'!$Z$8</f>
        <v>5.092737554513188</v>
      </c>
      <c r="T8" s="40">
        <f>100*'Table CU Tshs'!T8/'Table CU Tshs'!$Z$8</f>
        <v>3.1628101749604367</v>
      </c>
      <c r="U8" s="40">
        <f>100*'Table CU Tshs'!U8/'Table CU Tshs'!$Z$8</f>
        <v>1.7590083068979727</v>
      </c>
      <c r="V8" s="40">
        <f>100*'Table CU Tshs'!V8/'Table CU Tshs'!$Z$8</f>
        <v>1.5150472440542595</v>
      </c>
      <c r="W8" s="40">
        <f>100*'Table CU Tshs'!W8/'Table CU Tshs'!$Z$8</f>
        <v>-0.8676641592592078</v>
      </c>
      <c r="X8" s="40">
        <f>100*'Table CU Tshs'!X8/'Table CU Tshs'!$Z$8</f>
        <v>93.42492192167579</v>
      </c>
      <c r="Y8" s="40">
        <f>100*'Table CU Tshs'!Y8/'Table CU Tshs'!$Z$8</f>
        <v>6.575078078324212</v>
      </c>
      <c r="Z8" s="42">
        <f>100*'Table CU Tshs'!Z8/'Table CU Tshs'!$Z$8</f>
        <v>100</v>
      </c>
    </row>
    <row r="9" spans="1:26" ht="12">
      <c r="A9" s="8" t="s">
        <v>3</v>
      </c>
      <c r="B9" s="72"/>
      <c r="C9" s="40">
        <f>100*'Table CU Tshs'!C9/'Table CU Tshs'!$Z$9</f>
        <v>29.907193932857133</v>
      </c>
      <c r="D9" s="40">
        <f>100*'Table CU Tshs'!D9/'Table CU Tshs'!$Z$9</f>
        <v>4.059928479303645</v>
      </c>
      <c r="E9" s="40">
        <f>100*'Table CU Tshs'!E9/'Table CU Tshs'!$Z$9</f>
        <v>6.8928151606256</v>
      </c>
      <c r="F9" s="40">
        <f>100*'Table CU Tshs'!F9/'Table CU Tshs'!$Z$9</f>
        <v>0.9267992415890115</v>
      </c>
      <c r="G9" s="40">
        <f>100*'Table CU Tshs'!G9/'Table CU Tshs'!$Z$9</f>
        <v>0.596072298827015</v>
      </c>
      <c r="H9" s="40">
        <f>100*'Table CU Tshs'!H9/'Table CU Tshs'!$Z$9</f>
        <v>7.8276134520425495</v>
      </c>
      <c r="I9" s="40">
        <f>100*'Table CU Tshs'!I9/'Table CU Tshs'!$Z$9</f>
        <v>10.097784921329193</v>
      </c>
      <c r="J9" s="40">
        <f>100*'Table CU Tshs'!J9/'Table CU Tshs'!$Z$9</f>
        <v>1.6442471759641901</v>
      </c>
      <c r="K9" s="40">
        <f>100*'Table CU Tshs'!K9/'Table CU Tshs'!$Z$9</f>
        <v>5.78840594122607</v>
      </c>
      <c r="L9" s="40">
        <f>100*'Table CU Tshs'!L9/'Table CU Tshs'!$Z$9</f>
        <v>2.627401779465211</v>
      </c>
      <c r="M9" s="135">
        <f>100*'Table CU Tshs'!M9/'Table CU Tshs'!$Z$9</f>
        <v>3.2130576659895747</v>
      </c>
      <c r="N9" s="8" t="s">
        <v>3</v>
      </c>
      <c r="O9" s="83"/>
      <c r="P9" s="40">
        <f>100*'Table CU Tshs'!P9/'Table CU Tshs'!$Z$9</f>
        <v>6.088043993779993</v>
      </c>
      <c r="Q9" s="40">
        <f>100*'Table CU Tshs'!Q9/'Table CU Tshs'!$Z$9</f>
        <v>1.661206100646216</v>
      </c>
      <c r="R9" s="40">
        <f>100*'Table CU Tshs'!R9/'Table CU Tshs'!$Z$9</f>
        <v>2.2329721568804546</v>
      </c>
      <c r="S9" s="40">
        <f>100*'Table CU Tshs'!S9/'Table CU Tshs'!$Z$9</f>
        <v>4.646653177538294</v>
      </c>
      <c r="T9" s="40">
        <f>100*'Table CU Tshs'!T9/'Table CU Tshs'!$Z$9</f>
        <v>3.1484835392820867</v>
      </c>
      <c r="U9" s="40">
        <f>100*'Table CU Tshs'!U9/'Table CU Tshs'!$Z$9</f>
        <v>1.6782207278956525</v>
      </c>
      <c r="V9" s="40">
        <f>100*'Table CU Tshs'!V9/'Table CU Tshs'!$Z$9</f>
        <v>1.3993976259312586</v>
      </c>
      <c r="W9" s="40">
        <f>100*'Table CU Tshs'!W9/'Table CU Tshs'!$Z$9</f>
        <v>-0.858199097727518</v>
      </c>
      <c r="X9" s="40">
        <f>100*'Table CU Tshs'!X9/'Table CU Tshs'!$Z$9</f>
        <v>93.57809827344563</v>
      </c>
      <c r="Y9" s="40">
        <f>100*'Table CU Tshs'!Y9/'Table CU Tshs'!$Z$9</f>
        <v>6.421901726554361</v>
      </c>
      <c r="Z9" s="42">
        <f>100*'Table CU Tshs'!Z9/'Table CU Tshs'!$Z$9</f>
        <v>100</v>
      </c>
    </row>
    <row r="10" spans="1:26" ht="12">
      <c r="A10" s="28" t="s">
        <v>4</v>
      </c>
      <c r="B10" s="72"/>
      <c r="C10" s="40">
        <f>100*'Table CU Tshs'!C10/'Table CU Tshs'!$Z$10</f>
        <v>29.35457697762664</v>
      </c>
      <c r="D10" s="40">
        <f>100*'Table CU Tshs'!D10/'Table CU Tshs'!$Z$10</f>
        <v>5.09562554970723</v>
      </c>
      <c r="E10" s="40">
        <f>100*'Table CU Tshs'!E10/'Table CU Tshs'!$Z$10</f>
        <v>7.640909674613824</v>
      </c>
      <c r="F10" s="40">
        <f>100*'Table CU Tshs'!F10/'Table CU Tshs'!$Z$10</f>
        <v>0.5751123295629287</v>
      </c>
      <c r="G10" s="40">
        <f>100*'Table CU Tshs'!G10/'Table CU Tshs'!$Z$10</f>
        <v>0.46969797960457466</v>
      </c>
      <c r="H10" s="40">
        <f>100*'Table CU Tshs'!H10/'Table CU Tshs'!$Z$10</f>
        <v>9.01250551471021</v>
      </c>
      <c r="I10" s="40">
        <f>100*'Table CU Tshs'!I10/'Table CU Tshs'!$Z$10</f>
        <v>10.559324689974957</v>
      </c>
      <c r="J10" s="40">
        <f>100*'Table CU Tshs'!J10/'Table CU Tshs'!$Z$10</f>
        <v>1.3910576302354434</v>
      </c>
      <c r="K10" s="40">
        <f>100*'Table CU Tshs'!K10/'Table CU Tshs'!$Z$10</f>
        <v>5.17216998085478</v>
      </c>
      <c r="L10" s="40">
        <f>100*'Table CU Tshs'!L10/'Table CU Tshs'!$Z$10</f>
        <v>2.3594259329435507</v>
      </c>
      <c r="M10" s="135">
        <f>100*'Table CU Tshs'!M10/'Table CU Tshs'!$Z$10</f>
        <v>3.359925447399841</v>
      </c>
      <c r="N10" s="28" t="s">
        <v>4</v>
      </c>
      <c r="O10" s="83"/>
      <c r="P10" s="40">
        <f>100*'Table CU Tshs'!P10/'Table CU Tshs'!$Z$10</f>
        <v>6.326816241947104</v>
      </c>
      <c r="Q10" s="40">
        <f>100*'Table CU Tshs'!Q10/'Table CU Tshs'!$Z$10</f>
        <v>1.54181652548608</v>
      </c>
      <c r="R10" s="40">
        <f>100*'Table CU Tshs'!R10/'Table CU Tshs'!$Z$10</f>
        <v>2.082194815662977</v>
      </c>
      <c r="S10" s="40">
        <f>100*'Table CU Tshs'!S10/'Table CU Tshs'!$Z$10</f>
        <v>4.317032478781553</v>
      </c>
      <c r="T10" s="40">
        <f>100*'Table CU Tshs'!T10/'Table CU Tshs'!$Z$10</f>
        <v>2.774251682770559</v>
      </c>
      <c r="U10" s="40">
        <f>100*'Table CU Tshs'!U10/'Table CU Tshs'!$Z$10</f>
        <v>1.5558267668075658</v>
      </c>
      <c r="V10" s="40">
        <f>100*'Table CU Tshs'!V10/'Table CU Tshs'!$Z$10</f>
        <v>1.2877317973815068</v>
      </c>
      <c r="W10" s="40">
        <f>100*'Table CU Tshs'!W10/'Table CU Tshs'!$Z$10</f>
        <v>-1.0574187241585802</v>
      </c>
      <c r="X10" s="40">
        <f>100*'Table CU Tshs'!X10/'Table CU Tshs'!$Z$10</f>
        <v>93.81858329191276</v>
      </c>
      <c r="Y10" s="40">
        <f>100*'Table CU Tshs'!Y10/'Table CU Tshs'!$Z$10</f>
        <v>6.181416708087245</v>
      </c>
      <c r="Z10" s="42">
        <f>100*'Table CU Tshs'!Z10/'Table CU Tshs'!$Z$10</f>
        <v>100</v>
      </c>
    </row>
    <row r="11" spans="1:26" ht="12">
      <c r="A11" s="8" t="s">
        <v>5</v>
      </c>
      <c r="B11" s="72"/>
      <c r="C11" s="40">
        <f>100*'Table CU Tshs'!C11/'Table CU Tshs'!$Z$11</f>
        <v>31.08292639841327</v>
      </c>
      <c r="D11" s="40">
        <f>100*'Table CU Tshs'!D11/'Table CU Tshs'!$Z$11</f>
        <v>4.8851918928806315</v>
      </c>
      <c r="E11" s="40">
        <f>100*'Table CU Tshs'!E11/'Table CU Tshs'!$Z$11</f>
        <v>7.487552631175635</v>
      </c>
      <c r="F11" s="40">
        <f>100*'Table CU Tshs'!F11/'Table CU Tshs'!$Z$11</f>
        <v>0.8680551878332579</v>
      </c>
      <c r="G11" s="40">
        <f>100*'Table CU Tshs'!G11/'Table CU Tshs'!$Z$11</f>
        <v>0.4477202287701125</v>
      </c>
      <c r="H11" s="40">
        <f>100*'Table CU Tshs'!H11/'Table CU Tshs'!$Z$11</f>
        <v>8.113056972111558</v>
      </c>
      <c r="I11" s="40">
        <f>100*'Table CU Tshs'!I11/'Table CU Tshs'!$Z$11</f>
        <v>10.400196847348017</v>
      </c>
      <c r="J11" s="40">
        <f>100*'Table CU Tshs'!J11/'Table CU Tshs'!$Z$11</f>
        <v>1.445402673365403</v>
      </c>
      <c r="K11" s="40">
        <f>100*'Table CU Tshs'!K11/'Table CU Tshs'!$Z$11</f>
        <v>4.449666809927952</v>
      </c>
      <c r="L11" s="40">
        <f>100*'Table CU Tshs'!L11/'Table CU Tshs'!$Z$11</f>
        <v>2.367842290774608</v>
      </c>
      <c r="M11" s="135">
        <f>100*'Table CU Tshs'!M11/'Table CU Tshs'!$Z$11</f>
        <v>3.369722526595105</v>
      </c>
      <c r="N11" s="8" t="s">
        <v>5</v>
      </c>
      <c r="O11" s="83"/>
      <c r="P11" s="40">
        <f>100*'Table CU Tshs'!P11/'Table CU Tshs'!$Z$11</f>
        <v>6.539157985149497</v>
      </c>
      <c r="Q11" s="40">
        <f>100*'Table CU Tshs'!Q11/'Table CU Tshs'!$Z$11</f>
        <v>1.3186885482728519</v>
      </c>
      <c r="R11" s="40">
        <f>100*'Table CU Tshs'!R11/'Table CU Tshs'!$Z$11</f>
        <v>2.3242900212794586</v>
      </c>
      <c r="S11" s="40">
        <f>100*'Table CU Tshs'!S11/'Table CU Tshs'!$Z$11</f>
        <v>4.252947010706335</v>
      </c>
      <c r="T11" s="40">
        <f>100*'Table CU Tshs'!T11/'Table CU Tshs'!$Z$11</f>
        <v>2.6163229923993168</v>
      </c>
      <c r="U11" s="40">
        <f>100*'Table CU Tshs'!U11/'Table CU Tshs'!$Z$11</f>
        <v>1.496409137392151</v>
      </c>
      <c r="V11" s="40">
        <f>100*'Table CU Tshs'!V11/'Table CU Tshs'!$Z$11</f>
        <v>1.2732956703896054</v>
      </c>
      <c r="W11" s="40">
        <f>100*'Table CU Tshs'!W11/'Table CU Tshs'!$Z$11</f>
        <v>-1.0390494655802538</v>
      </c>
      <c r="X11" s="40">
        <f>100*'Table CU Tshs'!X11/'Table CU Tshs'!$Z$11</f>
        <v>93.69939635920451</v>
      </c>
      <c r="Y11" s="40">
        <f>100*'Table CU Tshs'!Y11/'Table CU Tshs'!$Z$11</f>
        <v>6.300603640795497</v>
      </c>
      <c r="Z11" s="42">
        <f>100*'Table CU Tshs'!Z11/'Table CU Tshs'!$Z$11</f>
        <v>100</v>
      </c>
    </row>
    <row r="12" spans="1:26" ht="12">
      <c r="A12" s="28" t="s">
        <v>32</v>
      </c>
      <c r="B12" s="72"/>
      <c r="C12" s="40">
        <f>100*'Table CU Tshs'!C12/'Table CU Tshs'!$Z$12</f>
        <v>31.188453216260786</v>
      </c>
      <c r="D12" s="40">
        <f>100*'Table CU Tshs'!D12/'Table CU Tshs'!$Z$12</f>
        <v>4.20906236257032</v>
      </c>
      <c r="E12" s="40">
        <f>100*'Table CU Tshs'!E12/'Table CU Tshs'!$Z$12</f>
        <v>6.4483805201249</v>
      </c>
      <c r="F12" s="40">
        <f>100*'Table CU Tshs'!F12/'Table CU Tshs'!$Z$12</f>
        <v>0.7704651289027278</v>
      </c>
      <c r="G12" s="40">
        <f>100*'Table CU Tshs'!G12/'Table CU Tshs'!$Z$12</f>
        <v>0.4594135968442938</v>
      </c>
      <c r="H12" s="40">
        <f>100*'Table CU Tshs'!H12/'Table CU Tshs'!$Z$12</f>
        <v>10.81582783777621</v>
      </c>
      <c r="I12" s="40">
        <f>100*'Table CU Tshs'!I12/'Table CU Tshs'!$Z$12</f>
        <v>10.248604915235783</v>
      </c>
      <c r="J12" s="40">
        <f>100*'Table CU Tshs'!J12/'Table CU Tshs'!$Z$12</f>
        <v>1.272401289348179</v>
      </c>
      <c r="K12" s="40">
        <f>100*'Table CU Tshs'!K12/'Table CU Tshs'!$Z$12</f>
        <v>4.208894996371472</v>
      </c>
      <c r="L12" s="40">
        <f>100*'Table CU Tshs'!L12/'Table CU Tshs'!$Z$12</f>
        <v>2.289373280484994</v>
      </c>
      <c r="M12" s="135">
        <f>100*'Table CU Tshs'!M12/'Table CU Tshs'!$Z$12</f>
        <v>3.2538409809236915</v>
      </c>
      <c r="N12" s="28" t="s">
        <v>32</v>
      </c>
      <c r="O12" s="72"/>
      <c r="P12" s="40">
        <f>100*'Table CU Tshs'!P12/'Table CU Tshs'!$Z$12</f>
        <v>6.956795117537188</v>
      </c>
      <c r="Q12" s="40">
        <f>100*'Table CU Tshs'!Q12/'Table CU Tshs'!$Z$12</f>
        <v>1.2722393707620199</v>
      </c>
      <c r="R12" s="40">
        <f>100*'Table CU Tshs'!R12/'Table CU Tshs'!$Z$12</f>
        <v>2.4124761771437635</v>
      </c>
      <c r="S12" s="40">
        <f>100*'Table CU Tshs'!S12/'Table CU Tshs'!$Z$12</f>
        <v>3.7660689712869493</v>
      </c>
      <c r="T12" s="40">
        <f>100*'Table CU Tshs'!T12/'Table CU Tshs'!$Z$12</f>
        <v>2.6688915828837767</v>
      </c>
      <c r="U12" s="40">
        <f>100*'Table CU Tshs'!U12/'Table CU Tshs'!$Z$12</f>
        <v>1.4375482083841689</v>
      </c>
      <c r="V12" s="40">
        <f>100*'Table CU Tshs'!V12/'Table CU Tshs'!$Z$12</f>
        <v>1.228854449204705</v>
      </c>
      <c r="W12" s="40">
        <f>100*'Table CU Tshs'!W12/'Table CU Tshs'!$Z$12</f>
        <v>-1.222153697703785</v>
      </c>
      <c r="X12" s="40">
        <f>100*'Table CU Tshs'!X12/'Table CU Tshs'!$Z$12</f>
        <v>93.68543830434216</v>
      </c>
      <c r="Y12" s="40">
        <f>100*'Table CU Tshs'!Y12/'Table CU Tshs'!$Z$12</f>
        <v>6.314561695657849</v>
      </c>
      <c r="Z12" s="42">
        <f>100*'Table CU Tshs'!Z12/'Table CU Tshs'!$Z$12</f>
        <v>100</v>
      </c>
    </row>
    <row r="13" spans="1:26" ht="12">
      <c r="A13" s="8" t="s">
        <v>33</v>
      </c>
      <c r="B13" s="72"/>
      <c r="C13" s="40">
        <f>100*'Table CU Tshs'!C13/'Table CU Tshs'!$Z$13</f>
        <v>28.81294669678758</v>
      </c>
      <c r="D13" s="40">
        <f>100*'Table CU Tshs'!D13/'Table CU Tshs'!$Z$13</f>
        <v>3.667183145210051</v>
      </c>
      <c r="E13" s="40">
        <f>100*'Table CU Tshs'!E13/'Table CU Tshs'!$Z$13</f>
        <v>5.576588789818599</v>
      </c>
      <c r="F13" s="40">
        <f>100*'Table CU Tshs'!F13/'Table CU Tshs'!$Z$13</f>
        <v>1.09674298809374</v>
      </c>
      <c r="G13" s="40">
        <f>100*'Table CU Tshs'!G13/'Table CU Tshs'!$Z$13</f>
        <v>0.46858552342950466</v>
      </c>
      <c r="H13" s="40">
        <f>100*'Table CU Tshs'!H13/'Table CU Tshs'!$Z$13</f>
        <v>12.417896238638242</v>
      </c>
      <c r="I13" s="40">
        <f>100*'Table CU Tshs'!I13/'Table CU Tshs'!$Z$13</f>
        <v>10.51005380121676</v>
      </c>
      <c r="J13" s="40">
        <f>100*'Table CU Tshs'!J13/'Table CU Tshs'!$Z$13</f>
        <v>1.0942775354819552</v>
      </c>
      <c r="K13" s="40">
        <f>100*'Table CU Tshs'!K13/'Table CU Tshs'!$Z$13</f>
        <v>4.31277600561201</v>
      </c>
      <c r="L13" s="40">
        <f>100*'Table CU Tshs'!L13/'Table CU Tshs'!$Z$13</f>
        <v>2.133021914257438</v>
      </c>
      <c r="M13" s="135">
        <f>100*'Table CU Tshs'!M13/'Table CU Tshs'!$Z$13</f>
        <v>3.379952096590267</v>
      </c>
      <c r="N13" s="8" t="s">
        <v>33</v>
      </c>
      <c r="O13" s="72"/>
      <c r="P13" s="40">
        <f>100*'Table CU Tshs'!P13/'Table CU Tshs'!$Z$13</f>
        <v>6.557458142557212</v>
      </c>
      <c r="Q13" s="40">
        <f>100*'Table CU Tshs'!Q13/'Table CU Tshs'!$Z$13</f>
        <v>1.2583362313744324</v>
      </c>
      <c r="R13" s="40">
        <f>100*'Table CU Tshs'!R13/'Table CU Tshs'!$Z$13</f>
        <v>2.5128477570486045</v>
      </c>
      <c r="S13" s="40">
        <f>100*'Table CU Tshs'!S13/'Table CU Tshs'!$Z$13</f>
        <v>3.7073204097390007</v>
      </c>
      <c r="T13" s="40">
        <f>100*'Table CU Tshs'!T13/'Table CU Tshs'!$Z$13</f>
        <v>2.7246908545898667</v>
      </c>
      <c r="U13" s="40">
        <f>100*'Table CU Tshs'!U13/'Table CU Tshs'!$Z$13</f>
        <v>1.4450582539907382</v>
      </c>
      <c r="V13" s="40">
        <f>100*'Table CU Tshs'!V13/'Table CU Tshs'!$Z$13</f>
        <v>1.2654316770529523</v>
      </c>
      <c r="W13" s="40">
        <f>100*'Table CU Tshs'!W13/'Table CU Tshs'!$Z$13</f>
        <v>-1.0366438033633287</v>
      </c>
      <c r="X13" s="40">
        <f>100*'Table CU Tshs'!X13/'Table CU Tshs'!$Z$13</f>
        <v>91.90452425812565</v>
      </c>
      <c r="Y13" s="40">
        <f>100*'Table CU Tshs'!Y13/'Table CU Tshs'!$Z$13</f>
        <v>8.095475741874353</v>
      </c>
      <c r="Z13" s="42">
        <f>100*'Table CU Tshs'!Z13/'Table CU Tshs'!$Z$13</f>
        <v>100</v>
      </c>
    </row>
    <row r="14" spans="1:26" ht="12">
      <c r="A14" s="8" t="s">
        <v>42</v>
      </c>
      <c r="B14" s="8"/>
      <c r="C14" s="40">
        <f>100*'Table CU Tshs'!C14/'Table CU Tshs'!$Z$14</f>
        <v>28.995777261569465</v>
      </c>
      <c r="D14" s="40">
        <f>100*'Table CU Tshs'!D14/'Table CU Tshs'!$Z$14</f>
        <v>4.027564330277105</v>
      </c>
      <c r="E14" s="40">
        <f>100*'Table CU Tshs'!E14/'Table CU Tshs'!$Z$14</f>
        <v>5.248422396578529</v>
      </c>
      <c r="F14" s="40">
        <f>100*'Table CU Tshs'!F14/'Table CU Tshs'!$Z$14</f>
        <v>0.9890412261135716</v>
      </c>
      <c r="G14" s="40">
        <f>100*'Table CU Tshs'!G14/'Table CU Tshs'!$Z$14</f>
        <v>0.43202800924578677</v>
      </c>
      <c r="H14" s="40">
        <f>100*'Table CU Tshs'!H14/'Table CU Tshs'!$Z$14</f>
        <v>13.618387382754838</v>
      </c>
      <c r="I14" s="40">
        <f>100*'Table CU Tshs'!I14/'Table CU Tshs'!$Z$14</f>
        <v>10.691454348532563</v>
      </c>
      <c r="J14" s="40">
        <f>100*'Table CU Tshs'!J14/'Table CU Tshs'!$Z$14</f>
        <v>1.0535188725125177</v>
      </c>
      <c r="K14" s="40">
        <f>100*'Table CU Tshs'!K14/'Table CU Tshs'!$Z$14</f>
        <v>4.253048132416877</v>
      </c>
      <c r="L14" s="40">
        <f>100*'Table CU Tshs'!L14/'Table CU Tshs'!$Z$14</f>
        <v>1.9918784244896157</v>
      </c>
      <c r="M14" s="135">
        <f>100*'Table CU Tshs'!M14/'Table CU Tshs'!$Z$14</f>
        <v>3.581667343016244</v>
      </c>
      <c r="N14" s="8" t="s">
        <v>42</v>
      </c>
      <c r="O14" s="72"/>
      <c r="P14" s="40">
        <f>100*'Table CU Tshs'!P14/'Table CU Tshs'!$Z$14</f>
        <v>6.441072485347533</v>
      </c>
      <c r="Q14" s="40">
        <f>100*'Table CU Tshs'!Q14/'Table CU Tshs'!$Z$14</f>
        <v>1.2140403562630606</v>
      </c>
      <c r="R14" s="40">
        <f>100*'Table CU Tshs'!R14/'Table CU Tshs'!$Z$14</f>
        <v>2.377410974236399</v>
      </c>
      <c r="S14" s="40">
        <f>100*'Table CU Tshs'!S14/'Table CU Tshs'!$Z$14</f>
        <v>3.227345504513162</v>
      </c>
      <c r="T14" s="40">
        <f>100*'Table CU Tshs'!T14/'Table CU Tshs'!$Z$14</f>
        <v>2.541544954923058</v>
      </c>
      <c r="U14" s="40">
        <f>100*'Table CU Tshs'!U14/'Table CU Tshs'!$Z$14</f>
        <v>1.4039717189630365</v>
      </c>
      <c r="V14" s="40">
        <f>100*'Table CU Tshs'!V14/'Table CU Tshs'!$Z$14</f>
        <v>1.2216223275798435</v>
      </c>
      <c r="W14" s="40">
        <f>100*'Table CU Tshs'!W14/'Table CU Tshs'!$Z$14</f>
        <v>-1.1421642442414686</v>
      </c>
      <c r="X14" s="40">
        <f>100*'Table CU Tshs'!X14/'Table CU Tshs'!$Z$14</f>
        <v>92.16763180509176</v>
      </c>
      <c r="Y14" s="40">
        <f>100*'Table CU Tshs'!Y14/'Table CU Tshs'!$Z$14</f>
        <v>7.832368194908234</v>
      </c>
      <c r="Z14" s="42">
        <f>100*'Table CU Tshs'!Z14/'Table CU Tshs'!$Z$14</f>
        <v>100</v>
      </c>
    </row>
    <row r="15" spans="1:26" ht="12">
      <c r="A15" s="8" t="s">
        <v>44</v>
      </c>
      <c r="B15" s="72"/>
      <c r="C15" s="40">
        <f>100*'Table CU Tshs'!C15/'Table CU Tshs'!$Z$15</f>
        <v>29.071452450521384</v>
      </c>
      <c r="D15" s="40">
        <f>100*'Table CU Tshs'!D15/'Table CU Tshs'!$Z$15</f>
        <v>4.7963852228932975</v>
      </c>
      <c r="E15" s="40">
        <f>100*'Table CU Tshs'!E15/'Table CU Tshs'!$Z$15</f>
        <v>5.113612770015</v>
      </c>
      <c r="F15" s="40">
        <f>100*'Table CU Tshs'!F15/'Table CU Tshs'!$Z$15</f>
        <v>0.8819160037312879</v>
      </c>
      <c r="G15" s="40">
        <f>100*'Table CU Tshs'!G15/'Table CU Tshs'!$Z$15</f>
        <v>0.40744135173750573</v>
      </c>
      <c r="H15" s="40">
        <f>100*'Table CU Tshs'!H15/'Table CU Tshs'!$Z$15</f>
        <v>13.955230894336642</v>
      </c>
      <c r="I15" s="40">
        <f>100*'Table CU Tshs'!I15/'Table CU Tshs'!$Z$15</f>
        <v>10.690878948023274</v>
      </c>
      <c r="J15" s="40">
        <f>100*'Table CU Tshs'!J15/'Table CU Tshs'!$Z$15</f>
        <v>1.0108742719925434</v>
      </c>
      <c r="K15" s="40">
        <f>100*'Table CU Tshs'!K15/'Table CU Tshs'!$Z$15</f>
        <v>4.312393897543233</v>
      </c>
      <c r="L15" s="40">
        <f>100*'Table CU Tshs'!L15/'Table CU Tshs'!$Z$15</f>
        <v>1.9527771444165871</v>
      </c>
      <c r="M15" s="40">
        <f>100*'Table CU Tshs'!M15/'Table CU Tshs'!$Z$15</f>
        <v>3.5965155618995555</v>
      </c>
      <c r="N15" s="8" t="s">
        <v>44</v>
      </c>
      <c r="O15" s="72"/>
      <c r="P15" s="40">
        <f>100*'Table CU Tshs'!P15/'Table CU Tshs'!$Z$15</f>
        <v>6.265361845778387</v>
      </c>
      <c r="Q15" s="40">
        <f>100*'Table CU Tshs'!Q15/'Table CU Tshs'!$Z$15</f>
        <v>1.1837259701536529</v>
      </c>
      <c r="R15" s="40">
        <f>100*'Table CU Tshs'!R15/'Table CU Tshs'!$Z$15</f>
        <v>2.2064876627421954</v>
      </c>
      <c r="S15" s="40">
        <f>100*'Table CU Tshs'!S15/'Table CU Tshs'!$Z$15</f>
        <v>2.9519413824720724</v>
      </c>
      <c r="T15" s="40">
        <f>100*'Table CU Tshs'!T15/'Table CU Tshs'!$Z$15</f>
        <v>2.3374952531359723</v>
      </c>
      <c r="U15" s="40">
        <f>100*'Table CU Tshs'!U15/'Table CU Tshs'!$Z$15</f>
        <v>1.3783229355370987</v>
      </c>
      <c r="V15" s="40">
        <f>100*'Table CU Tshs'!V15/'Table CU Tshs'!$Z$15</f>
        <v>1.1784731966731399</v>
      </c>
      <c r="W15" s="40">
        <f>100*'Table CU Tshs'!W15/'Table CU Tshs'!$Z$15</f>
        <v>-1.0429881684904123</v>
      </c>
      <c r="X15" s="40">
        <f>100*'Table CU Tshs'!X15/'Table CU Tshs'!$Z$15</f>
        <v>92.24829859511243</v>
      </c>
      <c r="Y15" s="40">
        <f>100*'Table CU Tshs'!Y15/'Table CU Tshs'!$Z$15</f>
        <v>7.751701404887577</v>
      </c>
      <c r="Z15" s="40">
        <f>100*'Table CU Tshs'!Z15/'Table CU Tshs'!$Z$15</f>
        <v>99.99999999999999</v>
      </c>
    </row>
    <row r="16" spans="1:26" ht="12">
      <c r="A16" s="8"/>
      <c r="B16" s="72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136"/>
      <c r="N16" s="8"/>
      <c r="O16" s="72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4"/>
    </row>
    <row r="17" spans="1:26" ht="12">
      <c r="A17" s="173" t="s">
        <v>30</v>
      </c>
      <c r="B17" s="73" t="s">
        <v>22</v>
      </c>
      <c r="C17" s="40">
        <f>100*'Table CU Tshs'!C17/'Table CU Tshs'!$Z$17</f>
        <v>33.24694545647944</v>
      </c>
      <c r="D17" s="40">
        <f>100*'Table CU Tshs'!D17/'Table CU Tshs'!$Z$17</f>
        <v>2.9171121112866225</v>
      </c>
      <c r="E17" s="40">
        <f>100*'Table CU Tshs'!E17/'Table CU Tshs'!$Z$17</f>
        <v>6.816793499329465</v>
      </c>
      <c r="F17" s="40">
        <f>100*'Table CU Tshs'!F17/'Table CU Tshs'!$Z$17</f>
        <v>0.987948692492403</v>
      </c>
      <c r="G17" s="40">
        <f>100*'Table CU Tshs'!G17/'Table CU Tshs'!$Z$17</f>
        <v>1.2613021496203296</v>
      </c>
      <c r="H17" s="40">
        <f>100*'Table CU Tshs'!H17/'Table CU Tshs'!$Z$17</f>
        <v>6.560322286503177</v>
      </c>
      <c r="I17" s="40">
        <f>100*'Table CU Tshs'!I17/'Table CU Tshs'!$Z$17</f>
        <v>10.650021674678415</v>
      </c>
      <c r="J17" s="40">
        <f>100*'Table CU Tshs'!J17/'Table CU Tshs'!$Z$17</f>
        <v>1.836886268809714</v>
      </c>
      <c r="K17" s="40">
        <f>100*'Table CU Tshs'!K17/'Table CU Tshs'!$Z$17</f>
        <v>5.752908565218383</v>
      </c>
      <c r="L17" s="40">
        <f>100*'Table CU Tshs'!L17/'Table CU Tshs'!$Z$17</f>
        <v>2.217357042129759</v>
      </c>
      <c r="M17" s="135">
        <f>100*'Table CU Tshs'!M17/'Table CU Tshs'!$Z$17</f>
        <v>1.9806873563255194</v>
      </c>
      <c r="N17" s="173" t="s">
        <v>31</v>
      </c>
      <c r="O17" s="73" t="s">
        <v>22</v>
      </c>
      <c r="P17" s="40">
        <f>100*'Table CU Tshs'!P17/'Table CU Tshs'!$Z$17</f>
        <v>6.151807894648517</v>
      </c>
      <c r="Q17" s="40">
        <f>100*'Table CU Tshs'!Q17/'Table CU Tshs'!$Z$17</f>
        <v>0.9193380278631558</v>
      </c>
      <c r="R17" s="40">
        <f>100*'Table CU Tshs'!R17/'Table CU Tshs'!$Z$17</f>
        <v>1.8854422245149614</v>
      </c>
      <c r="S17" s="40">
        <f>100*'Table CU Tshs'!S17/'Table CU Tshs'!$Z$17</f>
        <v>6.274190454880146</v>
      </c>
      <c r="T17" s="40">
        <f>100*'Table CU Tshs'!T17/'Table CU Tshs'!$Z$17</f>
        <v>2.637501480807262</v>
      </c>
      <c r="U17" s="40">
        <f>100*'Table CU Tshs'!U17/'Table CU Tshs'!$Z$17</f>
        <v>1.5837250698339291</v>
      </c>
      <c r="V17" s="40">
        <f>100*'Table CU Tshs'!V17/'Table CU Tshs'!$Z$17</f>
        <v>1.7005663980464665</v>
      </c>
      <c r="W17" s="40">
        <f>100*'Table CU Tshs'!W17/'Table CU Tshs'!$Z$17</f>
        <v>-0.8349954062402737</v>
      </c>
      <c r="X17" s="40">
        <f>100*'Table CU Tshs'!X17/'Table CU Tshs'!$Z$17</f>
        <v>94.54586124722742</v>
      </c>
      <c r="Y17" s="40">
        <f>100*'Table CU Tshs'!Y17/'Table CU Tshs'!$Z$17</f>
        <v>5.4541387527725815</v>
      </c>
      <c r="Z17" s="42">
        <f>100*'Table CU Tshs'!Z17/'Table CU Tshs'!$Z$17</f>
        <v>100</v>
      </c>
    </row>
    <row r="18" spans="1:26" ht="12">
      <c r="A18" s="173"/>
      <c r="B18" s="73" t="s">
        <v>23</v>
      </c>
      <c r="C18" s="40">
        <f>100*'Table CU Tshs'!C18/'Table CU Tshs'!$Z$18</f>
        <v>31.81558208358322</v>
      </c>
      <c r="D18" s="40">
        <f>100*'Table CU Tshs'!D18/'Table CU Tshs'!$Z$18</f>
        <v>2.779989332716029</v>
      </c>
      <c r="E18" s="40">
        <f>100*'Table CU Tshs'!E18/'Table CU Tshs'!$Z$18</f>
        <v>6.831916156255233</v>
      </c>
      <c r="F18" s="40">
        <f>100*'Table CU Tshs'!F18/'Table CU Tshs'!$Z$18</f>
        <v>1.018441964537778</v>
      </c>
      <c r="G18" s="40">
        <f>100*'Table CU Tshs'!G18/'Table CU Tshs'!$Z$18</f>
        <v>1.2708604474772418</v>
      </c>
      <c r="H18" s="40">
        <f>100*'Table CU Tshs'!H18/'Table CU Tshs'!$Z$18</f>
        <v>6.303092428011726</v>
      </c>
      <c r="I18" s="40">
        <f>100*'Table CU Tshs'!I18/'Table CU Tshs'!$Z$18</f>
        <v>10.520045804208214</v>
      </c>
      <c r="J18" s="40">
        <f>100*'Table CU Tshs'!J18/'Table CU Tshs'!$Z$18</f>
        <v>1.8492338169136078</v>
      </c>
      <c r="K18" s="40">
        <f>100*'Table CU Tshs'!K18/'Table CU Tshs'!$Z$18</f>
        <v>6.254107606276205</v>
      </c>
      <c r="L18" s="40">
        <f>100*'Table CU Tshs'!L18/'Table CU Tshs'!$Z$18</f>
        <v>2.419123506996864</v>
      </c>
      <c r="M18" s="135">
        <f>100*'Table CU Tshs'!M18/'Table CU Tshs'!$Z$18</f>
        <v>2.23494641585215</v>
      </c>
      <c r="N18" s="173"/>
      <c r="O18" s="73" t="s">
        <v>23</v>
      </c>
      <c r="P18" s="40">
        <f>100*'Table CU Tshs'!P18/'Table CU Tshs'!$Z$18</f>
        <v>6.187041639691872</v>
      </c>
      <c r="Q18" s="40">
        <f>100*'Table CU Tshs'!Q18/'Table CU Tshs'!$Z$18</f>
        <v>0.9386869311951496</v>
      </c>
      <c r="R18" s="40">
        <f>100*'Table CU Tshs'!R18/'Table CU Tshs'!$Z$18</f>
        <v>2.5007492863217347</v>
      </c>
      <c r="S18" s="40">
        <f>100*'Table CU Tshs'!S18/'Table CU Tshs'!$Z$18</f>
        <v>6.358621282629568</v>
      </c>
      <c r="T18" s="40">
        <f>100*'Table CU Tshs'!T18/'Table CU Tshs'!$Z$18</f>
        <v>2.5641742846319193</v>
      </c>
      <c r="U18" s="40">
        <f>100*'Table CU Tshs'!U18/'Table CU Tshs'!$Z$18</f>
        <v>1.653797589875889</v>
      </c>
      <c r="V18" s="40">
        <f>100*'Table CU Tshs'!V18/'Table CU Tshs'!$Z$18</f>
        <v>1.721208428834511</v>
      </c>
      <c r="W18" s="40">
        <f>100*'Table CU Tshs'!W18/'Table CU Tshs'!$Z$18</f>
        <v>-0.8684848610935417</v>
      </c>
      <c r="X18" s="40">
        <f>100*'Table CU Tshs'!X18/'Table CU Tshs'!$Z$18</f>
        <v>94.35313414491537</v>
      </c>
      <c r="Y18" s="40">
        <f>100*'Table CU Tshs'!Y18/'Table CU Tshs'!$Z$18</f>
        <v>5.646865855084624</v>
      </c>
      <c r="Z18" s="42">
        <f>100*'Table CU Tshs'!Z18/'Table CU Tshs'!$Z$18</f>
        <v>100</v>
      </c>
    </row>
    <row r="19" spans="1:26" ht="12">
      <c r="A19" s="173"/>
      <c r="B19" s="73" t="s">
        <v>24</v>
      </c>
      <c r="C19" s="40">
        <f>100*'Table CU Tshs'!C19/'Table CU Tshs'!$Z$19</f>
        <v>25.502945120737632</v>
      </c>
      <c r="D19" s="40">
        <f>100*'Table CU Tshs'!D19/'Table CU Tshs'!$Z$19</f>
        <v>3.1961320185765922</v>
      </c>
      <c r="E19" s="40">
        <f>100*'Table CU Tshs'!E19/'Table CU Tshs'!$Z$19</f>
        <v>6.768405995929193</v>
      </c>
      <c r="F19" s="40">
        <f>100*'Table CU Tshs'!F19/'Table CU Tshs'!$Z$19</f>
        <v>1.0583433451796058</v>
      </c>
      <c r="G19" s="40">
        <f>100*'Table CU Tshs'!G19/'Table CU Tshs'!$Z$19</f>
        <v>1.3017826128639836</v>
      </c>
      <c r="H19" s="40">
        <f>100*'Table CU Tshs'!H19/'Table CU Tshs'!$Z$19</f>
        <v>7.4054982032599215</v>
      </c>
      <c r="I19" s="40">
        <f>100*'Table CU Tshs'!I19/'Table CU Tshs'!$Z$19</f>
        <v>10.230619935214603</v>
      </c>
      <c r="J19" s="40">
        <f>100*'Table CU Tshs'!J19/'Table CU Tshs'!$Z$19</f>
        <v>1.9413922435392943</v>
      </c>
      <c r="K19" s="40">
        <f>100*'Table CU Tshs'!K19/'Table CU Tshs'!$Z$19</f>
        <v>7.644042763181096</v>
      </c>
      <c r="L19" s="40">
        <f>100*'Table CU Tshs'!L19/'Table CU Tshs'!$Z$19</f>
        <v>2.5663609899093065</v>
      </c>
      <c r="M19" s="135">
        <f>100*'Table CU Tshs'!M19/'Table CU Tshs'!$Z$19</f>
        <v>2.5615310324084795</v>
      </c>
      <c r="N19" s="173"/>
      <c r="O19" s="73" t="s">
        <v>24</v>
      </c>
      <c r="P19" s="40">
        <f>100*'Table CU Tshs'!P19/'Table CU Tshs'!$Z$19</f>
        <v>7.0542680184733575</v>
      </c>
      <c r="Q19" s="40">
        <f>100*'Table CU Tshs'!Q19/'Table CU Tshs'!$Z$19</f>
        <v>0.8602057910564853</v>
      </c>
      <c r="R19" s="40">
        <f>100*'Table CU Tshs'!R19/'Table CU Tshs'!$Z$19</f>
        <v>3.471749195825897</v>
      </c>
      <c r="S19" s="40">
        <f>100*'Table CU Tshs'!S19/'Table CU Tshs'!$Z$19</f>
        <v>6.674507918298615</v>
      </c>
      <c r="T19" s="40">
        <f>100*'Table CU Tshs'!T19/'Table CU Tshs'!$Z$19</f>
        <v>2.637391234182973</v>
      </c>
      <c r="U19" s="40">
        <f>100*'Table CU Tshs'!U19/'Table CU Tshs'!$Z$19</f>
        <v>1.7972646952854863</v>
      </c>
      <c r="V19" s="40">
        <f>100*'Table CU Tshs'!V19/'Table CU Tshs'!$Z$19</f>
        <v>1.7773251451388685</v>
      </c>
      <c r="W19" s="40">
        <f>100*'Table CU Tshs'!W19/'Table CU Tshs'!$Z$19</f>
        <v>-1.0256616418514632</v>
      </c>
      <c r="X19" s="40">
        <f>100*'Table CU Tshs'!X19/'Table CU Tshs'!$Z$19</f>
        <v>93.42410461720992</v>
      </c>
      <c r="Y19" s="40">
        <f>100*'Table CU Tshs'!Y19/'Table CU Tshs'!$Z$19</f>
        <v>6.57589538279008</v>
      </c>
      <c r="Z19" s="42">
        <f>100*'Table CU Tshs'!Z19/'Table CU Tshs'!$Z$19</f>
        <v>100</v>
      </c>
    </row>
    <row r="20" spans="1:26" ht="12">
      <c r="A20" s="173"/>
      <c r="B20" s="73" t="s">
        <v>25</v>
      </c>
      <c r="C20" s="40">
        <f>100*'Table CU Tshs'!C20/'Table CU Tshs'!$Z$20</f>
        <v>24.055523745151707</v>
      </c>
      <c r="D20" s="40">
        <f>100*'Table CU Tshs'!D20/'Table CU Tshs'!$Z$20</f>
        <v>3.827112847164036</v>
      </c>
      <c r="E20" s="40">
        <f>100*'Table CU Tshs'!E20/'Table CU Tshs'!$Z$20</f>
        <v>8.718121789513331</v>
      </c>
      <c r="F20" s="40">
        <f>100*'Table CU Tshs'!F20/'Table CU Tshs'!$Z$20</f>
        <v>1.2011033674573253</v>
      </c>
      <c r="G20" s="40">
        <f>100*'Table CU Tshs'!G20/'Table CU Tshs'!$Z$20</f>
        <v>1.058701092362464</v>
      </c>
      <c r="H20" s="40">
        <f>100*'Table CU Tshs'!H20/'Table CU Tshs'!$Z$20</f>
        <v>7.621384054690565</v>
      </c>
      <c r="I20" s="40">
        <f>100*'Table CU Tshs'!I20/'Table CU Tshs'!$Z$20</f>
        <v>10.346735043425959</v>
      </c>
      <c r="J20" s="40">
        <f>100*'Table CU Tshs'!J20/'Table CU Tshs'!$Z$20</f>
        <v>1.652939692344513</v>
      </c>
      <c r="K20" s="40">
        <f>100*'Table CU Tshs'!K20/'Table CU Tshs'!$Z$20</f>
        <v>5.889626716996803</v>
      </c>
      <c r="L20" s="40">
        <f>100*'Table CU Tshs'!L20/'Table CU Tshs'!$Z$20</f>
        <v>2.6272000894701506</v>
      </c>
      <c r="M20" s="135">
        <f>100*'Table CU Tshs'!M20/'Table CU Tshs'!$Z$20</f>
        <v>2.6732954184474713</v>
      </c>
      <c r="N20" s="173"/>
      <c r="O20" s="73" t="s">
        <v>25</v>
      </c>
      <c r="P20" s="40">
        <f>100*'Table CU Tshs'!P20/'Table CU Tshs'!$Z$20</f>
        <v>6.862482439464588</v>
      </c>
      <c r="Q20" s="40">
        <f>100*'Table CU Tshs'!Q20/'Table CU Tshs'!$Z$20</f>
        <v>1.102759306839034</v>
      </c>
      <c r="R20" s="40">
        <f>100*'Table CU Tshs'!R20/'Table CU Tshs'!$Z$20</f>
        <v>3.420095111512927</v>
      </c>
      <c r="S20" s="40">
        <f>100*'Table CU Tshs'!S20/'Table CU Tshs'!$Z$20</f>
        <v>6.811307158061602</v>
      </c>
      <c r="T20" s="40">
        <f>100*'Table CU Tshs'!T20/'Table CU Tshs'!$Z$20</f>
        <v>2.808678316569506</v>
      </c>
      <c r="U20" s="40">
        <f>100*'Table CU Tshs'!U20/'Table CU Tshs'!$Z$20</f>
        <v>2.147735982893132</v>
      </c>
      <c r="V20" s="40">
        <f>100*'Table CU Tshs'!V20/'Table CU Tshs'!$Z$20</f>
        <v>1.7763646512328044</v>
      </c>
      <c r="W20" s="40">
        <f>100*'Table CU Tshs'!W20/'Table CU Tshs'!$Z$20</f>
        <v>-1.1860791843254481</v>
      </c>
      <c r="X20" s="40">
        <f>100*'Table CU Tshs'!X20/'Table CU Tshs'!$Z$20</f>
        <v>93.41508763927247</v>
      </c>
      <c r="Y20" s="40">
        <f>100*'Table CU Tshs'!Y20/'Table CU Tshs'!$Z$20</f>
        <v>6.584912360727529</v>
      </c>
      <c r="Z20" s="42">
        <f>100*'Table CU Tshs'!Z20/'Table CU Tshs'!$Z$20</f>
        <v>100</v>
      </c>
    </row>
    <row r="21" spans="1:26" ht="12">
      <c r="A21" s="8"/>
      <c r="B21" s="72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137"/>
      <c r="N21" s="8"/>
      <c r="O21" s="72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/>
    </row>
    <row r="22" spans="1:26" ht="12">
      <c r="A22" s="173" t="s">
        <v>31</v>
      </c>
      <c r="B22" s="73" t="s">
        <v>22</v>
      </c>
      <c r="C22" s="40">
        <f>100*'Table CU Tshs'!C22/'Table CU Tshs'!$Z$22</f>
        <v>33.730759198989695</v>
      </c>
      <c r="D22" s="40">
        <f>100*'Table CU Tshs'!D22/'Table CU Tshs'!$Z$22</f>
        <v>3.443199093095811</v>
      </c>
      <c r="E22" s="40">
        <f>100*'Table CU Tshs'!E22/'Table CU Tshs'!$Z$22</f>
        <v>7.657082307458434</v>
      </c>
      <c r="F22" s="40">
        <f>100*'Table CU Tshs'!F22/'Table CU Tshs'!$Z$22</f>
        <v>0.8572581011820761</v>
      </c>
      <c r="G22" s="40">
        <f>100*'Table CU Tshs'!G22/'Table CU Tshs'!$Z$22</f>
        <v>0.8518633993967506</v>
      </c>
      <c r="H22" s="40">
        <f>100*'Table CU Tshs'!H22/'Table CU Tshs'!$Z$22</f>
        <v>6.125288324525523</v>
      </c>
      <c r="I22" s="40">
        <f>100*'Table CU Tshs'!I22/'Table CU Tshs'!$Z$22</f>
        <v>10.129321498442993</v>
      </c>
      <c r="J22" s="40">
        <f>100*'Table CU Tshs'!J22/'Table CU Tshs'!$Z$22</f>
        <v>1.2459218243592398</v>
      </c>
      <c r="K22" s="40">
        <f>100*'Table CU Tshs'!K22/'Table CU Tshs'!$Z$22</f>
        <v>5.81697913451665</v>
      </c>
      <c r="L22" s="40">
        <f>100*'Table CU Tshs'!L22/'Table CU Tshs'!$Z$22</f>
        <v>2.1021419845050797</v>
      </c>
      <c r="M22" s="135">
        <f>100*'Table CU Tshs'!M22/'Table CU Tshs'!$Z$22</f>
        <v>2.3081567200480833</v>
      </c>
      <c r="N22" s="173" t="s">
        <v>0</v>
      </c>
      <c r="O22" s="73" t="s">
        <v>22</v>
      </c>
      <c r="P22" s="40">
        <f>100*'Table CU Tshs'!P22/'Table CU Tshs'!$Z$22</f>
        <v>5.884143657166566</v>
      </c>
      <c r="Q22" s="40">
        <f>100*'Table CU Tshs'!Q22/'Table CU Tshs'!$Z$22</f>
        <v>0.7726145183325215</v>
      </c>
      <c r="R22" s="40">
        <f>100*'Table CU Tshs'!R22/'Table CU Tshs'!$Z$22</f>
        <v>2.1183339287750766</v>
      </c>
      <c r="S22" s="40">
        <f>100*'Table CU Tshs'!S22/'Table CU Tshs'!$Z$22</f>
        <v>5.989799066221712</v>
      </c>
      <c r="T22" s="40">
        <f>100*'Table CU Tshs'!T22/'Table CU Tshs'!$Z$22</f>
        <v>2.542259346587417</v>
      </c>
      <c r="U22" s="40">
        <f>100*'Table CU Tshs'!U22/'Table CU Tshs'!$Z$22</f>
        <v>1.9859613562252143</v>
      </c>
      <c r="V22" s="40">
        <f>100*'Table CU Tshs'!V22/'Table CU Tshs'!$Z$22</f>
        <v>1.602504124002843</v>
      </c>
      <c r="W22" s="40">
        <f>100*'Table CU Tshs'!W22/'Table CU Tshs'!$Z$22</f>
        <v>-1.2111764124935425</v>
      </c>
      <c r="X22" s="40">
        <f>100*'Table CU Tshs'!X22/'Table CU Tshs'!$Z$22</f>
        <v>93.95241117133811</v>
      </c>
      <c r="Y22" s="40">
        <f>100*'Table CU Tshs'!Y22/'Table CU Tshs'!$Z$22</f>
        <v>6.047588828661887</v>
      </c>
      <c r="Z22" s="42">
        <f>100*'Table CU Tshs'!Z22/'Table CU Tshs'!$Z$22</f>
        <v>100</v>
      </c>
    </row>
    <row r="23" spans="1:26" ht="12">
      <c r="A23" s="173"/>
      <c r="B23" s="73" t="s">
        <v>23</v>
      </c>
      <c r="C23" s="40">
        <f>100*'Table CU Tshs'!C23/'Table CU Tshs'!$Z$23</f>
        <v>31.444764534748987</v>
      </c>
      <c r="D23" s="40">
        <f>100*'Table CU Tshs'!D23/'Table CU Tshs'!$Z$23</f>
        <v>3.9741653544124147</v>
      </c>
      <c r="E23" s="40">
        <f>100*'Table CU Tshs'!E23/'Table CU Tshs'!$Z$23</f>
        <v>7.498369257154659</v>
      </c>
      <c r="F23" s="40">
        <f>100*'Table CU Tshs'!F23/'Table CU Tshs'!$Z$23</f>
        <v>0.8643058298112123</v>
      </c>
      <c r="G23" s="40">
        <f>100*'Table CU Tshs'!G23/'Table CU Tshs'!$Z$23</f>
        <v>0.8478239362218424</v>
      </c>
      <c r="H23" s="40">
        <f>100*'Table CU Tshs'!H23/'Table CU Tshs'!$Z$23</f>
        <v>7.60862566751717</v>
      </c>
      <c r="I23" s="40">
        <f>100*'Table CU Tshs'!I23/'Table CU Tshs'!$Z$23</f>
        <v>9.46575787168063</v>
      </c>
      <c r="J23" s="40">
        <f>100*'Table CU Tshs'!J23/'Table CU Tshs'!$Z$23</f>
        <v>1.3440502645035395</v>
      </c>
      <c r="K23" s="40">
        <f>100*'Table CU Tshs'!K23/'Table CU Tshs'!$Z$23</f>
        <v>6.008044675221883</v>
      </c>
      <c r="L23" s="40">
        <f>100*'Table CU Tshs'!L23/'Table CU Tshs'!$Z$23</f>
        <v>1.9395967088250456</v>
      </c>
      <c r="M23" s="135">
        <f>100*'Table CU Tshs'!M23/'Table CU Tshs'!$Z$23</f>
        <v>2.3081684032860936</v>
      </c>
      <c r="N23" s="173"/>
      <c r="O23" s="73" t="s">
        <v>23</v>
      </c>
      <c r="P23" s="40">
        <f>100*'Table CU Tshs'!P23/'Table CU Tshs'!$Z$23</f>
        <v>5.799266841046371</v>
      </c>
      <c r="Q23" s="40">
        <f>100*'Table CU Tshs'!Q23/'Table CU Tshs'!$Z$23</f>
        <v>1.1194621360038066</v>
      </c>
      <c r="R23" s="40">
        <f>100*'Table CU Tshs'!R23/'Table CU Tshs'!$Z$23</f>
        <v>2.8638583543225056</v>
      </c>
      <c r="S23" s="40">
        <f>100*'Table CU Tshs'!S23/'Table CU Tshs'!$Z$23</f>
        <v>5.889982847700479</v>
      </c>
      <c r="T23" s="40">
        <f>100*'Table CU Tshs'!T23/'Table CU Tshs'!$Z$23</f>
        <v>2.562466525025025</v>
      </c>
      <c r="U23" s="40">
        <f>100*'Table CU Tshs'!U23/'Table CU Tshs'!$Z$23</f>
        <v>1.8667623942018945</v>
      </c>
      <c r="V23" s="40">
        <f>100*'Table CU Tshs'!V23/'Table CU Tshs'!$Z$23</f>
        <v>1.5609033588627055</v>
      </c>
      <c r="W23" s="40">
        <f>100*'Table CU Tshs'!W23/'Table CU Tshs'!$Z$23</f>
        <v>-1.2882695772204655</v>
      </c>
      <c r="X23" s="40">
        <f>100*'Table CU Tshs'!X23/'Table CU Tshs'!$Z$23</f>
        <v>93.67810538332581</v>
      </c>
      <c r="Y23" s="40">
        <f>100*'Table CU Tshs'!Y23/'Table CU Tshs'!$Z$23</f>
        <v>6.321894616674191</v>
      </c>
      <c r="Z23" s="42">
        <f>100*'Table CU Tshs'!Z23/'Table CU Tshs'!$Z$23</f>
        <v>100</v>
      </c>
    </row>
    <row r="24" spans="1:26" ht="12">
      <c r="A24" s="173"/>
      <c r="B24" s="73" t="s">
        <v>24</v>
      </c>
      <c r="C24" s="40">
        <f>100*'Table CU Tshs'!C24/'Table CU Tshs'!$Z$24</f>
        <v>25.26615752107097</v>
      </c>
      <c r="D24" s="40">
        <f>100*'Table CU Tshs'!D24/'Table CU Tshs'!$Z$24</f>
        <v>4.496075332024247</v>
      </c>
      <c r="E24" s="40">
        <f>100*'Table CU Tshs'!E24/'Table CU Tshs'!$Z$24</f>
        <v>6.497852406357654</v>
      </c>
      <c r="F24" s="40">
        <f>100*'Table CU Tshs'!F24/'Table CU Tshs'!$Z$24</f>
        <v>0.9369337247126602</v>
      </c>
      <c r="G24" s="40">
        <f>100*'Table CU Tshs'!G24/'Table CU Tshs'!$Z$24</f>
        <v>0.9380959787841363</v>
      </c>
      <c r="H24" s="40">
        <f>100*'Table CU Tshs'!H24/'Table CU Tshs'!$Z$24</f>
        <v>8.8969792053113</v>
      </c>
      <c r="I24" s="40">
        <f>100*'Table CU Tshs'!I24/'Table CU Tshs'!$Z$24</f>
        <v>9.488424339304588</v>
      </c>
      <c r="J24" s="40">
        <f>100*'Table CU Tshs'!J24/'Table CU Tshs'!$Z$24</f>
        <v>1.5874782905414824</v>
      </c>
      <c r="K24" s="40">
        <f>100*'Table CU Tshs'!K24/'Table CU Tshs'!$Z$24</f>
        <v>6.61977573160904</v>
      </c>
      <c r="L24" s="40">
        <f>100*'Table CU Tshs'!L24/'Table CU Tshs'!$Z$24</f>
        <v>2.110778278545257</v>
      </c>
      <c r="M24" s="135">
        <f>100*'Table CU Tshs'!M24/'Table CU Tshs'!$Z$24</f>
        <v>2.575206306150211</v>
      </c>
      <c r="N24" s="173"/>
      <c r="O24" s="73" t="s">
        <v>24</v>
      </c>
      <c r="P24" s="40">
        <f>100*'Table CU Tshs'!P24/'Table CU Tshs'!$Z$24</f>
        <v>8.527225013495714</v>
      </c>
      <c r="Q24" s="40">
        <f>100*'Table CU Tshs'!Q24/'Table CU Tshs'!$Z$24</f>
        <v>1.1836357552210985</v>
      </c>
      <c r="R24" s="40">
        <f>100*'Table CU Tshs'!R24/'Table CU Tshs'!$Z$24</f>
        <v>3.378230548130183</v>
      </c>
      <c r="S24" s="40">
        <f>100*'Table CU Tshs'!S24/'Table CU Tshs'!$Z$24</f>
        <v>6.250810039906581</v>
      </c>
      <c r="T24" s="40">
        <f>100*'Table CU Tshs'!T24/'Table CU Tshs'!$Z$24</f>
        <v>2.8234192692471294</v>
      </c>
      <c r="U24" s="40">
        <f>100*'Table CU Tshs'!U24/'Table CU Tshs'!$Z$24</f>
        <v>1.9643118314718326</v>
      </c>
      <c r="V24" s="40">
        <f>100*'Table CU Tshs'!V24/'Table CU Tshs'!$Z$24</f>
        <v>1.6537124842346196</v>
      </c>
      <c r="W24" s="40">
        <f>100*'Table CU Tshs'!W24/'Table CU Tshs'!$Z$24</f>
        <v>-1.4564271171875367</v>
      </c>
      <c r="X24" s="40">
        <f>100*'Table CU Tshs'!X24/'Table CU Tshs'!$Z$24</f>
        <v>93.73867493893117</v>
      </c>
      <c r="Y24" s="40">
        <f>100*'Table CU Tshs'!Y24/'Table CU Tshs'!$Z$24</f>
        <v>6.26132506106884</v>
      </c>
      <c r="Z24" s="42">
        <f>100*'Table CU Tshs'!Z24/'Table CU Tshs'!$Z$24</f>
        <v>100</v>
      </c>
    </row>
    <row r="25" spans="1:26" ht="12">
      <c r="A25" s="173"/>
      <c r="B25" s="73" t="s">
        <v>25</v>
      </c>
      <c r="C25" s="40">
        <f>100*'Table CU Tshs'!C25/'Table CU Tshs'!$Z$25</f>
        <v>26.029563376708886</v>
      </c>
      <c r="D25" s="40">
        <f>100*'Table CU Tshs'!D25/'Table CU Tshs'!$Z$25</f>
        <v>4.133092499636245</v>
      </c>
      <c r="E25" s="40">
        <f>100*'Table CU Tshs'!E25/'Table CU Tshs'!$Z$25</f>
        <v>8.374963446658562</v>
      </c>
      <c r="F25" s="40">
        <f>100*'Table CU Tshs'!F25/'Table CU Tshs'!$Z$25</f>
        <v>0.8814990033127497</v>
      </c>
      <c r="G25" s="40">
        <f>100*'Table CU Tshs'!G25/'Table CU Tshs'!$Z$25</f>
        <v>0.9764600995193657</v>
      </c>
      <c r="H25" s="40">
        <f>100*'Table CU Tshs'!H25/'Table CU Tshs'!$Z$25</f>
        <v>7.078530619291692</v>
      </c>
      <c r="I25" s="40">
        <f>100*'Table CU Tshs'!I25/'Table CU Tshs'!$Z$25</f>
        <v>9.657366529456086</v>
      </c>
      <c r="J25" s="40">
        <f>100*'Table CU Tshs'!J25/'Table CU Tshs'!$Z$25</f>
        <v>2.063489453836853</v>
      </c>
      <c r="K25" s="40">
        <f>100*'Table CU Tshs'!K25/'Table CU Tshs'!$Z$25</f>
        <v>5.417614138151397</v>
      </c>
      <c r="L25" s="40">
        <f>100*'Table CU Tshs'!L25/'Table CU Tshs'!$Z$25</f>
        <v>2.1787443815943757</v>
      </c>
      <c r="M25" s="135">
        <f>100*'Table CU Tshs'!M25/'Table CU Tshs'!$Z$25</f>
        <v>2.689253840192553</v>
      </c>
      <c r="N25" s="173"/>
      <c r="O25" s="73" t="s">
        <v>25</v>
      </c>
      <c r="P25" s="40">
        <f>100*'Table CU Tshs'!P25/'Table CU Tshs'!$Z$25</f>
        <v>8.80953175427959</v>
      </c>
      <c r="Q25" s="40">
        <f>100*'Table CU Tshs'!Q25/'Table CU Tshs'!$Z$25</f>
        <v>1.0859721718459827</v>
      </c>
      <c r="R25" s="40">
        <f>100*'Table CU Tshs'!R25/'Table CU Tshs'!$Z$25</f>
        <v>3.0957158686327677</v>
      </c>
      <c r="S25" s="40">
        <f>100*'Table CU Tshs'!S25/'Table CU Tshs'!$Z$25</f>
        <v>6.153266877264604</v>
      </c>
      <c r="T25" s="40">
        <f>100*'Table CU Tshs'!T25/'Table CU Tshs'!$Z$25</f>
        <v>2.912201023956948</v>
      </c>
      <c r="U25" s="40">
        <f>100*'Table CU Tshs'!U25/'Table CU Tshs'!$Z$25</f>
        <v>1.929365506180841</v>
      </c>
      <c r="V25" s="40">
        <f>100*'Table CU Tshs'!V25/'Table CU Tshs'!$Z$25</f>
        <v>1.7111686050250818</v>
      </c>
      <c r="W25" s="40">
        <f>100*'Table CU Tshs'!W25/'Table CU Tshs'!$Z$25</f>
        <v>-1.4756615662954482</v>
      </c>
      <c r="X25" s="40">
        <f>100*'Table CU Tshs'!X25/'Table CU Tshs'!$Z$25</f>
        <v>93.70213762924914</v>
      </c>
      <c r="Y25" s="40">
        <f>100*'Table CU Tshs'!Y25/'Table CU Tshs'!$Z$25</f>
        <v>6.297862370750864</v>
      </c>
      <c r="Z25" s="42">
        <f>100*'Table CU Tshs'!Z25/'Table CU Tshs'!$Z$25</f>
        <v>100</v>
      </c>
    </row>
    <row r="26" spans="1:26" ht="12">
      <c r="A26" s="80"/>
      <c r="B26" s="72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137"/>
      <c r="N26" s="12"/>
      <c r="O26" s="72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/>
    </row>
    <row r="27" spans="1:26" ht="12">
      <c r="A27" s="173" t="s">
        <v>0</v>
      </c>
      <c r="B27" s="73" t="s">
        <v>22</v>
      </c>
      <c r="C27" s="40">
        <f>100*'Table CU Tshs'!C27/'Table CU Tshs'!$Z$27</f>
        <v>30.31457601736558</v>
      </c>
      <c r="D27" s="40">
        <f>100*'Table CU Tshs'!D27/'Table CU Tshs'!$Z$27</f>
        <v>2.538902364841992</v>
      </c>
      <c r="E27" s="40">
        <f>100*'Table CU Tshs'!E27/'Table CU Tshs'!$Z$27</f>
        <v>7.012832385319014</v>
      </c>
      <c r="F27" s="40">
        <f>100*'Table CU Tshs'!F27/'Table CU Tshs'!$Z$27</f>
        <v>0.8401854483790471</v>
      </c>
      <c r="G27" s="40">
        <f>100*'Table CU Tshs'!G27/'Table CU Tshs'!$Z$27</f>
        <v>0.7935141098260707</v>
      </c>
      <c r="H27" s="40">
        <f>100*'Table CU Tshs'!H27/'Table CU Tshs'!$Z$27</f>
        <v>7.700647205421181</v>
      </c>
      <c r="I27" s="40">
        <f>100*'Table CU Tshs'!I27/'Table CU Tshs'!$Z$27</f>
        <v>10.193537688966725</v>
      </c>
      <c r="J27" s="40">
        <f>100*'Table CU Tshs'!J27/'Table CU Tshs'!$Z$27</f>
        <v>1.7710103521028848</v>
      </c>
      <c r="K27" s="40">
        <f>100*'Table CU Tshs'!K27/'Table CU Tshs'!$Z$27</f>
        <v>5.130209909109519</v>
      </c>
      <c r="L27" s="40">
        <f>100*'Table CU Tshs'!L27/'Table CU Tshs'!$Z$27</f>
        <v>2.03111692959677</v>
      </c>
      <c r="M27" s="135">
        <f>100*'Table CU Tshs'!M27/'Table CU Tshs'!$Z$27</f>
        <v>2.6292415332251573</v>
      </c>
      <c r="N27" s="173" t="s">
        <v>1</v>
      </c>
      <c r="O27" s="73" t="s">
        <v>22</v>
      </c>
      <c r="P27" s="40">
        <f>100*'Table CU Tshs'!P27/'Table CU Tshs'!$Z$27</f>
        <v>8.02995566988866</v>
      </c>
      <c r="Q27" s="40">
        <f>100*'Table CU Tshs'!Q27/'Table CU Tshs'!$Z$27</f>
        <v>1.0550288217332249</v>
      </c>
      <c r="R27" s="40">
        <f>100*'Table CU Tshs'!R27/'Table CU Tshs'!$Z$27</f>
        <v>2.4281704903354226</v>
      </c>
      <c r="S27" s="40">
        <f>100*'Table CU Tshs'!S27/'Table CU Tshs'!$Z$27</f>
        <v>5.864342336704593</v>
      </c>
      <c r="T27" s="40">
        <f>100*'Table CU Tshs'!T27/'Table CU Tshs'!$Z$27</f>
        <v>2.956534179916207</v>
      </c>
      <c r="U27" s="40">
        <f>100*'Table CU Tshs'!U27/'Table CU Tshs'!$Z$27</f>
        <v>1.6084249436992253</v>
      </c>
      <c r="V27" s="40">
        <f>100*'Table CU Tshs'!V27/'Table CU Tshs'!$Z$27</f>
        <v>1.6127360158302575</v>
      </c>
      <c r="W27" s="40">
        <f>100*'Table CU Tshs'!W27/'Table CU Tshs'!$Z$27</f>
        <v>-1.3182639243354397</v>
      </c>
      <c r="X27" s="40">
        <f>100*'Table CU Tshs'!X27/'Table CU Tshs'!$Z$27</f>
        <v>93.1927024779261</v>
      </c>
      <c r="Y27" s="40">
        <f>100*'Table CU Tshs'!Y27/'Table CU Tshs'!$Z$27</f>
        <v>6.807297522073898</v>
      </c>
      <c r="Z27" s="42">
        <f>100*'Table CU Tshs'!Z27/'Table CU Tshs'!$Z$27</f>
        <v>100</v>
      </c>
    </row>
    <row r="28" spans="1:26" ht="12">
      <c r="A28" s="173"/>
      <c r="B28" s="73" t="s">
        <v>23</v>
      </c>
      <c r="C28" s="40">
        <f>100*'Table CU Tshs'!C28/'Table CU Tshs'!$Z$28</f>
        <v>28.73765040049969</v>
      </c>
      <c r="D28" s="40">
        <f>100*'Table CU Tshs'!D28/'Table CU Tshs'!$Z$28</f>
        <v>3.5892986094193393</v>
      </c>
      <c r="E28" s="40">
        <f>100*'Table CU Tshs'!E28/'Table CU Tshs'!$Z$28</f>
        <v>6.950136366905916</v>
      </c>
      <c r="F28" s="40">
        <f>100*'Table CU Tshs'!F28/'Table CU Tshs'!$Z$28</f>
        <v>0.8511087074675805</v>
      </c>
      <c r="G28" s="40">
        <f>100*'Table CU Tshs'!G28/'Table CU Tshs'!$Z$28</f>
        <v>1.0251181569824273</v>
      </c>
      <c r="H28" s="40">
        <f>100*'Table CU Tshs'!H28/'Table CU Tshs'!$Z$28</f>
        <v>6.987875063548714</v>
      </c>
      <c r="I28" s="40">
        <f>100*'Table CU Tshs'!I28/'Table CU Tshs'!$Z$28</f>
        <v>9.711114707138194</v>
      </c>
      <c r="J28" s="40">
        <f>100*'Table CU Tshs'!J28/'Table CU Tshs'!$Z$28</f>
        <v>1.7203585970214732</v>
      </c>
      <c r="K28" s="40">
        <f>100*'Table CU Tshs'!K28/'Table CU Tshs'!$Z$28</f>
        <v>5.631522991070292</v>
      </c>
      <c r="L28" s="40">
        <f>100*'Table CU Tshs'!L28/'Table CU Tshs'!$Z$28</f>
        <v>2.2290676798346976</v>
      </c>
      <c r="M28" s="135">
        <f>100*'Table CU Tshs'!M28/'Table CU Tshs'!$Z$28</f>
        <v>2.7142024225659522</v>
      </c>
      <c r="N28" s="173"/>
      <c r="O28" s="73" t="s">
        <v>23</v>
      </c>
      <c r="P28" s="40">
        <f>100*'Table CU Tshs'!P28/'Table CU Tshs'!$Z$28</f>
        <v>7.995588615029815</v>
      </c>
      <c r="Q28" s="40">
        <f>100*'Table CU Tshs'!Q28/'Table CU Tshs'!$Z$28</f>
        <v>1.2617580792975558</v>
      </c>
      <c r="R28" s="40">
        <f>100*'Table CU Tshs'!R28/'Table CU Tshs'!$Z$28</f>
        <v>3.3537475576052183</v>
      </c>
      <c r="S28" s="40">
        <f>100*'Table CU Tshs'!S28/'Table CU Tshs'!$Z$28</f>
        <v>5.981427901760362</v>
      </c>
      <c r="T28" s="40">
        <f>100*'Table CU Tshs'!T28/'Table CU Tshs'!$Z$28</f>
        <v>3.130538266822474</v>
      </c>
      <c r="U28" s="40">
        <f>100*'Table CU Tshs'!U28/'Table CU Tshs'!$Z$28</f>
        <v>1.5641378356699844</v>
      </c>
      <c r="V28" s="40">
        <f>100*'Table CU Tshs'!V28/'Table CU Tshs'!$Z$28</f>
        <v>1.6223702469614916</v>
      </c>
      <c r="W28" s="40">
        <f>100*'Table CU Tshs'!W28/'Table CU Tshs'!$Z$28</f>
        <v>-1.2566771423067444</v>
      </c>
      <c r="X28" s="40">
        <f>100*'Table CU Tshs'!X28/'Table CU Tshs'!$Z$28</f>
        <v>93.80034506329444</v>
      </c>
      <c r="Y28" s="40">
        <f>100*'Table CU Tshs'!Y28/'Table CU Tshs'!$Z$28</f>
        <v>6.199654936705567</v>
      </c>
      <c r="Z28" s="42">
        <f>100*'Table CU Tshs'!Z28/'Table CU Tshs'!$Z$28</f>
        <v>100</v>
      </c>
    </row>
    <row r="29" spans="1:26" ht="12">
      <c r="A29" s="173"/>
      <c r="B29" s="73" t="s">
        <v>24</v>
      </c>
      <c r="C29" s="40">
        <f>100*'Table CU Tshs'!C29/'Table CU Tshs'!$Z$29</f>
        <v>24.177405828936237</v>
      </c>
      <c r="D29" s="40">
        <f>100*'Table CU Tshs'!D29/'Table CU Tshs'!$Z$29</f>
        <v>3.834673218301263</v>
      </c>
      <c r="E29" s="40">
        <f>100*'Table CU Tshs'!E29/'Table CU Tshs'!$Z$29</f>
        <v>5.752597675393213</v>
      </c>
      <c r="F29" s="40">
        <f>100*'Table CU Tshs'!F29/'Table CU Tshs'!$Z$29</f>
        <v>0.8949235243200437</v>
      </c>
      <c r="G29" s="40">
        <f>100*'Table CU Tshs'!G29/'Table CU Tshs'!$Z$29</f>
        <v>0.943133960577153</v>
      </c>
      <c r="H29" s="40">
        <f>100*'Table CU Tshs'!H29/'Table CU Tshs'!$Z$29</f>
        <v>8.02366322960913</v>
      </c>
      <c r="I29" s="40">
        <f>100*'Table CU Tshs'!I29/'Table CU Tshs'!$Z$29</f>
        <v>9.921876501827787</v>
      </c>
      <c r="J29" s="40">
        <f>100*'Table CU Tshs'!J29/'Table CU Tshs'!$Z$29</f>
        <v>2.0174847620633805</v>
      </c>
      <c r="K29" s="40">
        <f>100*'Table CU Tshs'!K29/'Table CU Tshs'!$Z$29</f>
        <v>6.77951853020566</v>
      </c>
      <c r="L29" s="40">
        <f>100*'Table CU Tshs'!L29/'Table CU Tshs'!$Z$29</f>
        <v>2.454302624837797</v>
      </c>
      <c r="M29" s="135">
        <f>100*'Table CU Tshs'!M29/'Table CU Tshs'!$Z$29</f>
        <v>2.9282405073714584</v>
      </c>
      <c r="N29" s="173"/>
      <c r="O29" s="73" t="s">
        <v>24</v>
      </c>
      <c r="P29" s="40">
        <f>100*'Table CU Tshs'!P29/'Table CU Tshs'!$Z$29</f>
        <v>8.816084275539588</v>
      </c>
      <c r="Q29" s="40">
        <f>100*'Table CU Tshs'!Q29/'Table CU Tshs'!$Z$29</f>
        <v>1.1666721584449071</v>
      </c>
      <c r="R29" s="40">
        <f>100*'Table CU Tshs'!R29/'Table CU Tshs'!$Z$29</f>
        <v>3.2846725914525505</v>
      </c>
      <c r="S29" s="40">
        <f>100*'Table CU Tshs'!S29/'Table CU Tshs'!$Z$29</f>
        <v>6.162471462947749</v>
      </c>
      <c r="T29" s="40">
        <f>100*'Table CU Tshs'!T29/'Table CU Tshs'!$Z$29</f>
        <v>3.438552131850367</v>
      </c>
      <c r="U29" s="40">
        <f>100*'Table CU Tshs'!U29/'Table CU Tshs'!$Z$29</f>
        <v>1.662244073589899</v>
      </c>
      <c r="V29" s="40">
        <f>100*'Table CU Tshs'!V29/'Table CU Tshs'!$Z$29</f>
        <v>1.6989752308795436</v>
      </c>
      <c r="W29" s="40">
        <f>100*'Table CU Tshs'!W29/'Table CU Tshs'!$Z$29</f>
        <v>-1.2382092493666825</v>
      </c>
      <c r="X29" s="40">
        <f>100*'Table CU Tshs'!X29/'Table CU Tshs'!$Z$29</f>
        <v>92.71928303878107</v>
      </c>
      <c r="Y29" s="40">
        <f>100*'Table CU Tshs'!Y29/'Table CU Tshs'!$Z$29</f>
        <v>7.2807169612189275</v>
      </c>
      <c r="Z29" s="42">
        <f>100*'Table CU Tshs'!Z29/'Table CU Tshs'!$Z$29</f>
        <v>100</v>
      </c>
    </row>
    <row r="30" spans="1:26" ht="12">
      <c r="A30" s="173"/>
      <c r="B30" s="73" t="s">
        <v>25</v>
      </c>
      <c r="C30" s="40">
        <f>100*'Table CU Tshs'!C30/'Table CU Tshs'!$Z$30</f>
        <v>24.268279883380483</v>
      </c>
      <c r="D30" s="40">
        <f>100*'Table CU Tshs'!D30/'Table CU Tshs'!$Z$30</f>
        <v>3.9737553993195434</v>
      </c>
      <c r="E30" s="40">
        <f>100*'Table CU Tshs'!E30/'Table CU Tshs'!$Z$30</f>
        <v>8.293367669474245</v>
      </c>
      <c r="F30" s="40">
        <f>100*'Table CU Tshs'!F30/'Table CU Tshs'!$Z$30</f>
        <v>0.8881108023487859</v>
      </c>
      <c r="G30" s="40">
        <f>100*'Table CU Tshs'!G30/'Table CU Tshs'!$Z$30</f>
        <v>0.8403434684477381</v>
      </c>
      <c r="H30" s="40">
        <f>100*'Table CU Tshs'!H30/'Table CU Tshs'!$Z$30</f>
        <v>8.858869645596183</v>
      </c>
      <c r="I30" s="40">
        <f>100*'Table CU Tshs'!I30/'Table CU Tshs'!$Z$30</f>
        <v>9.713930978532622</v>
      </c>
      <c r="J30" s="40">
        <f>100*'Table CU Tshs'!J30/'Table CU Tshs'!$Z$30</f>
        <v>1.6994785537300983</v>
      </c>
      <c r="K30" s="40">
        <f>100*'Table CU Tshs'!K30/'Table CU Tshs'!$Z$30</f>
        <v>5.948772074801788</v>
      </c>
      <c r="L30" s="40">
        <f>100*'Table CU Tshs'!L30/'Table CU Tshs'!$Z$30</f>
        <v>2.4626661083876242</v>
      </c>
      <c r="M30" s="135">
        <f>100*'Table CU Tshs'!M30/'Table CU Tshs'!$Z$30</f>
        <v>3.0116994602319895</v>
      </c>
      <c r="N30" s="173"/>
      <c r="O30" s="73" t="s">
        <v>25</v>
      </c>
      <c r="P30" s="40">
        <f>100*'Table CU Tshs'!P30/'Table CU Tshs'!$Z$30</f>
        <v>7.743990935185727</v>
      </c>
      <c r="Q30" s="40">
        <f>100*'Table CU Tshs'!Q30/'Table CU Tshs'!$Z$30</f>
        <v>1.2715213426910783</v>
      </c>
      <c r="R30" s="40">
        <f>100*'Table CU Tshs'!R30/'Table CU Tshs'!$Z$30</f>
        <v>2.7894914003820115</v>
      </c>
      <c r="S30" s="40">
        <f>100*'Table CU Tshs'!S30/'Table CU Tshs'!$Z$30</f>
        <v>5.920501497276622</v>
      </c>
      <c r="T30" s="40">
        <f>100*'Table CU Tshs'!T30/'Table CU Tshs'!$Z$30</f>
        <v>3.1903024898036696</v>
      </c>
      <c r="U30" s="40">
        <f>100*'Table CU Tshs'!U30/'Table CU Tshs'!$Z$30</f>
        <v>1.7110288440119241</v>
      </c>
      <c r="V30" s="40">
        <f>100*'Table CU Tshs'!V30/'Table CU Tshs'!$Z$30</f>
        <v>1.6305875067069735</v>
      </c>
      <c r="W30" s="40">
        <f>100*'Table CU Tshs'!W30/'Table CU Tshs'!$Z$30</f>
        <v>-1.1396376305578926</v>
      </c>
      <c r="X30" s="40">
        <f>100*'Table CU Tshs'!X30/'Table CU Tshs'!$Z$30</f>
        <v>93.07706042975121</v>
      </c>
      <c r="Y30" s="40">
        <f>100*'Table CU Tshs'!Y30/'Table CU Tshs'!$Z$30</f>
        <v>6.922939570248786</v>
      </c>
      <c r="Z30" s="42">
        <f>100*'Table CU Tshs'!Z30/'Table CU Tshs'!$Z$30</f>
        <v>100</v>
      </c>
    </row>
    <row r="31" spans="1:26" ht="12">
      <c r="A31" s="12"/>
      <c r="B31" s="72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137"/>
      <c r="N31" s="10"/>
      <c r="O31" s="72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/>
    </row>
    <row r="32" spans="1:26" ht="12">
      <c r="A32" s="173" t="s">
        <v>1</v>
      </c>
      <c r="B32" s="73" t="s">
        <v>22</v>
      </c>
      <c r="C32" s="40">
        <f>100*'Table CU Tshs'!C32/'Table CU Tshs'!$Z$32</f>
        <v>32.421938937125695</v>
      </c>
      <c r="D32" s="40">
        <f>100*'Table CU Tshs'!D32/'Table CU Tshs'!$Z$32</f>
        <v>3.1222205795017444</v>
      </c>
      <c r="E32" s="40">
        <f>100*'Table CU Tshs'!E32/'Table CU Tshs'!$Z$32</f>
        <v>6.861841895969726</v>
      </c>
      <c r="F32" s="40">
        <f>100*'Table CU Tshs'!F32/'Table CU Tshs'!$Z$32</f>
        <v>1.0030084515373814</v>
      </c>
      <c r="G32" s="40">
        <f>100*'Table CU Tshs'!G32/'Table CU Tshs'!$Z$32</f>
        <v>0.7847296201065651</v>
      </c>
      <c r="H32" s="40">
        <f>100*'Table CU Tshs'!H32/'Table CU Tshs'!$Z$32</f>
        <v>8.199629345308988</v>
      </c>
      <c r="I32" s="40">
        <f>100*'Table CU Tshs'!I32/'Table CU Tshs'!$Z$32</f>
        <v>9.233643343017285</v>
      </c>
      <c r="J32" s="40">
        <f>100*'Table CU Tshs'!J32/'Table CU Tshs'!$Z$32</f>
        <v>1.6256494388584952</v>
      </c>
      <c r="K32" s="40">
        <f>100*'Table CU Tshs'!K32/'Table CU Tshs'!$Z$32</f>
        <v>5.065471131781075</v>
      </c>
      <c r="L32" s="40">
        <f>100*'Table CU Tshs'!L32/'Table CU Tshs'!$Z$32</f>
        <v>2.160777321903823</v>
      </c>
      <c r="M32" s="135">
        <f>100*'Table CU Tshs'!M32/'Table CU Tshs'!$Z$32</f>
        <v>2.821955288062436</v>
      </c>
      <c r="N32" s="173" t="s">
        <v>2</v>
      </c>
      <c r="O32" s="73" t="s">
        <v>22</v>
      </c>
      <c r="P32" s="40">
        <f>100*'Table CU Tshs'!P32/'Table CU Tshs'!$Z$32</f>
        <v>6.904897602488387</v>
      </c>
      <c r="Q32" s="40">
        <f>100*'Table CU Tshs'!Q32/'Table CU Tshs'!$Z$32</f>
        <v>1.3323815400761254</v>
      </c>
      <c r="R32" s="40">
        <f>100*'Table CU Tshs'!R32/'Table CU Tshs'!$Z$32</f>
        <v>2.3082281259067003</v>
      </c>
      <c r="S32" s="40">
        <f>100*'Table CU Tshs'!S32/'Table CU Tshs'!$Z$32</f>
        <v>5.330359586951279</v>
      </c>
      <c r="T32" s="40">
        <f>100*'Table CU Tshs'!T32/'Table CU Tshs'!$Z$32</f>
        <v>3.060993753403823</v>
      </c>
      <c r="U32" s="40">
        <f>100*'Table CU Tshs'!U32/'Table CU Tshs'!$Z$32</f>
        <v>1.5334778361242984</v>
      </c>
      <c r="V32" s="40">
        <f>100*'Table CU Tshs'!V32/'Table CU Tshs'!$Z$32</f>
        <v>1.5295908696058682</v>
      </c>
      <c r="W32" s="40">
        <f>100*'Table CU Tshs'!W32/'Table CU Tshs'!$Z$32</f>
        <v>-0.9733637349846931</v>
      </c>
      <c r="X32" s="40">
        <f>100*'Table CU Tshs'!X32/'Table CU Tshs'!$Z$32</f>
        <v>94.327430932745</v>
      </c>
      <c r="Y32" s="40">
        <f>100*'Table CU Tshs'!Y32/'Table CU Tshs'!$Z$32</f>
        <v>5.672569067254998</v>
      </c>
      <c r="Z32" s="42">
        <f>100*'Table CU Tshs'!Z32/'Table CU Tshs'!$Z$32</f>
        <v>100</v>
      </c>
    </row>
    <row r="33" spans="1:26" ht="12">
      <c r="A33" s="173"/>
      <c r="B33" s="73" t="s">
        <v>23</v>
      </c>
      <c r="C33" s="40">
        <f>100*'Table CU Tshs'!C33/'Table CU Tshs'!$Z$33</f>
        <v>30.69354171813964</v>
      </c>
      <c r="D33" s="40">
        <f>100*'Table CU Tshs'!D33/'Table CU Tshs'!$Z$33</f>
        <v>4.044497026609705</v>
      </c>
      <c r="E33" s="40">
        <f>100*'Table CU Tshs'!E33/'Table CU Tshs'!$Z$33</f>
        <v>6.824661157979627</v>
      </c>
      <c r="F33" s="40">
        <f>100*'Table CU Tshs'!F33/'Table CU Tshs'!$Z$33</f>
        <v>0.8111657345794236</v>
      </c>
      <c r="G33" s="40">
        <f>100*'Table CU Tshs'!G33/'Table CU Tshs'!$Z$33</f>
        <v>0.7328445627896341</v>
      </c>
      <c r="H33" s="40">
        <f>100*'Table CU Tshs'!H33/'Table CU Tshs'!$Z$33</f>
        <v>7.9533106887863925</v>
      </c>
      <c r="I33" s="40">
        <f>100*'Table CU Tshs'!I33/'Table CU Tshs'!$Z$33</f>
        <v>9.572583503847758</v>
      </c>
      <c r="J33" s="40">
        <f>100*'Table CU Tshs'!J33/'Table CU Tshs'!$Z$33</f>
        <v>1.5805114456359528</v>
      </c>
      <c r="K33" s="40">
        <f>100*'Table CU Tshs'!K33/'Table CU Tshs'!$Z$33</f>
        <v>5.851903471621139</v>
      </c>
      <c r="L33" s="40">
        <f>100*'Table CU Tshs'!L33/'Table CU Tshs'!$Z$33</f>
        <v>2.2274735662858123</v>
      </c>
      <c r="M33" s="135">
        <f>100*'Table CU Tshs'!M33/'Table CU Tshs'!$Z$33</f>
        <v>2.775502659965774</v>
      </c>
      <c r="N33" s="176"/>
      <c r="O33" s="73" t="s">
        <v>23</v>
      </c>
      <c r="P33" s="40">
        <f>100*'Table CU Tshs'!P33/'Table CU Tshs'!$Z$33</f>
        <v>6.214000520712206</v>
      </c>
      <c r="Q33" s="40">
        <f>100*'Table CU Tshs'!Q33/'Table CU Tshs'!$Z$33</f>
        <v>1.4996615759563383</v>
      </c>
      <c r="R33" s="40">
        <f>100*'Table CU Tshs'!R33/'Table CU Tshs'!$Z$33</f>
        <v>2.625041316938091</v>
      </c>
      <c r="S33" s="40">
        <f>100*'Table CU Tshs'!S33/'Table CU Tshs'!$Z$33</f>
        <v>5.1356767187529755</v>
      </c>
      <c r="T33" s="40">
        <f>100*'Table CU Tshs'!T33/'Table CU Tshs'!$Z$33</f>
        <v>2.9866674906072634</v>
      </c>
      <c r="U33" s="40">
        <f>100*'Table CU Tshs'!U33/'Table CU Tshs'!$Z$33</f>
        <v>1.5361921873264983</v>
      </c>
      <c r="V33" s="40">
        <f>100*'Table CU Tshs'!V33/'Table CU Tshs'!$Z$33</f>
        <v>1.489339194950893</v>
      </c>
      <c r="W33" s="40">
        <f>100*'Table CU Tshs'!W33/'Table CU Tshs'!$Z$33</f>
        <v>-0.8402570170735981</v>
      </c>
      <c r="X33" s="40">
        <f>100*'Table CU Tshs'!X33/'Table CU Tshs'!$Z$33</f>
        <v>93.71431752441153</v>
      </c>
      <c r="Y33" s="40">
        <f>100*'Table CU Tshs'!Y33/'Table CU Tshs'!$Z$33</f>
        <v>6.285682475588465</v>
      </c>
      <c r="Z33" s="42">
        <f>100*'Table CU Tshs'!Z33/'Table CU Tshs'!$Z$33</f>
        <v>100</v>
      </c>
    </row>
    <row r="34" spans="1:26" ht="12">
      <c r="A34" s="173"/>
      <c r="B34" s="73" t="s">
        <v>24</v>
      </c>
      <c r="C34" s="40">
        <f>100*'Table CU Tshs'!C34/'Table CU Tshs'!$Z$34</f>
        <v>25.279751688239838</v>
      </c>
      <c r="D34" s="40">
        <f>100*'Table CU Tshs'!D34/'Table CU Tshs'!$Z$34</f>
        <v>2.746820352806141</v>
      </c>
      <c r="E34" s="40">
        <f>100*'Table CU Tshs'!E34/'Table CU Tshs'!$Z$34</f>
        <v>7.350005614404708</v>
      </c>
      <c r="F34" s="40">
        <f>100*'Table CU Tshs'!F34/'Table CU Tshs'!$Z$34</f>
        <v>0.9046465071533338</v>
      </c>
      <c r="G34" s="40">
        <f>100*'Table CU Tshs'!G34/'Table CU Tshs'!$Z$34</f>
        <v>0.7335079866589296</v>
      </c>
      <c r="H34" s="40">
        <f>100*'Table CU Tshs'!H34/'Table CU Tshs'!$Z$34</f>
        <v>11.034866538745765</v>
      </c>
      <c r="I34" s="40">
        <f>100*'Table CU Tshs'!I34/'Table CU Tshs'!$Z$34</f>
        <v>9.74571684729862</v>
      </c>
      <c r="J34" s="40">
        <f>100*'Table CU Tshs'!J34/'Table CU Tshs'!$Z$34</f>
        <v>1.7814576112893237</v>
      </c>
      <c r="K34" s="40">
        <f>100*'Table CU Tshs'!K34/'Table CU Tshs'!$Z$34</f>
        <v>6.311229247694018</v>
      </c>
      <c r="L34" s="40">
        <f>100*'Table CU Tshs'!L34/'Table CU Tshs'!$Z$34</f>
        <v>2.271549652025767</v>
      </c>
      <c r="M34" s="135">
        <f>100*'Table CU Tshs'!M34/'Table CU Tshs'!$Z$34</f>
        <v>2.9622643832360023</v>
      </c>
      <c r="N34" s="176"/>
      <c r="O34" s="73" t="s">
        <v>24</v>
      </c>
      <c r="P34" s="40">
        <f>100*'Table CU Tshs'!P34/'Table CU Tshs'!$Z$34</f>
        <v>7.168067791903177</v>
      </c>
      <c r="Q34" s="40">
        <f>100*'Table CU Tshs'!Q34/'Table CU Tshs'!$Z$34</f>
        <v>1.347644368807698</v>
      </c>
      <c r="R34" s="40">
        <f>100*'Table CU Tshs'!R34/'Table CU Tshs'!$Z$34</f>
        <v>2.5492586179866525</v>
      </c>
      <c r="S34" s="40">
        <f>100*'Table CU Tshs'!S34/'Table CU Tshs'!$Z$34</f>
        <v>5.192349975573109</v>
      </c>
      <c r="T34" s="40">
        <f>100*'Table CU Tshs'!T34/'Table CU Tshs'!$Z$34</f>
        <v>3.1037895284401595</v>
      </c>
      <c r="U34" s="40">
        <f>100*'Table CU Tshs'!U34/'Table CU Tshs'!$Z$34</f>
        <v>1.6411831746393728</v>
      </c>
      <c r="V34" s="40">
        <f>100*'Table CU Tshs'!V34/'Table CU Tshs'!$Z$34</f>
        <v>1.543523928185038</v>
      </c>
      <c r="W34" s="40">
        <f>100*'Table CU Tshs'!W34/'Table CU Tshs'!$Z$34</f>
        <v>-0.838388720078715</v>
      </c>
      <c r="X34" s="40">
        <f>100*'Table CU Tshs'!X34/'Table CU Tshs'!$Z$34</f>
        <v>92.82924509500893</v>
      </c>
      <c r="Y34" s="40">
        <f>100*'Table CU Tshs'!Y34/'Table CU Tshs'!$Z$34</f>
        <v>7.170754904991075</v>
      </c>
      <c r="Z34" s="42">
        <f>100*'Table CU Tshs'!Z34/'Table CU Tshs'!$Z$34</f>
        <v>100</v>
      </c>
    </row>
    <row r="35" spans="1:26" ht="12">
      <c r="A35" s="173"/>
      <c r="B35" s="73" t="s">
        <v>25</v>
      </c>
      <c r="C35" s="40">
        <f>100*'Table CU Tshs'!C35/'Table CU Tshs'!$Z$35</f>
        <v>27.022670755561833</v>
      </c>
      <c r="D35" s="40">
        <f>100*'Table CU Tshs'!D35/'Table CU Tshs'!$Z$35</f>
        <v>2.21051262589438</v>
      </c>
      <c r="E35" s="40">
        <f>100*'Table CU Tshs'!E35/'Table CU Tshs'!$Z$35</f>
        <v>6.832166006650062</v>
      </c>
      <c r="F35" s="40">
        <f>100*'Table CU Tshs'!F35/'Table CU Tshs'!$Z$35</f>
        <v>1.0263202481115812</v>
      </c>
      <c r="G35" s="40">
        <f>100*'Table CU Tshs'!G35/'Table CU Tshs'!$Z$35</f>
        <v>0.7735776209783676</v>
      </c>
      <c r="H35" s="40">
        <f>100*'Table CU Tshs'!H35/'Table CU Tshs'!$Z$35</f>
        <v>7.815377274961538</v>
      </c>
      <c r="I35" s="40">
        <f>100*'Table CU Tshs'!I35/'Table CU Tshs'!$Z$35</f>
        <v>10.402782954418605</v>
      </c>
      <c r="J35" s="40">
        <f>100*'Table CU Tshs'!J35/'Table CU Tshs'!$Z$35</f>
        <v>1.8388793232874487</v>
      </c>
      <c r="K35" s="40">
        <f>100*'Table CU Tshs'!K35/'Table CU Tshs'!$Z$35</f>
        <v>6.754537029381371</v>
      </c>
      <c r="L35" s="40">
        <f>100*'Table CU Tshs'!L35/'Table CU Tshs'!$Z$35</f>
        <v>2.1588054750636823</v>
      </c>
      <c r="M35" s="135">
        <f>100*'Table CU Tshs'!M35/'Table CU Tshs'!$Z$35</f>
        <v>3.141980675737058</v>
      </c>
      <c r="N35" s="176"/>
      <c r="O35" s="73" t="s">
        <v>25</v>
      </c>
      <c r="P35" s="40">
        <f>100*'Table CU Tshs'!P35/'Table CU Tshs'!$Z$35</f>
        <v>7.562431928314106</v>
      </c>
      <c r="Q35" s="40">
        <f>100*'Table CU Tshs'!Q35/'Table CU Tshs'!$Z$35</f>
        <v>1.3161589319498832</v>
      </c>
      <c r="R35" s="40">
        <f>100*'Table CU Tshs'!R35/'Table CU Tshs'!$Z$35</f>
        <v>2.8786957719722177</v>
      </c>
      <c r="S35" s="40">
        <f>100*'Table CU Tshs'!S35/'Table CU Tshs'!$Z$35</f>
        <v>5.299518425836472</v>
      </c>
      <c r="T35" s="40">
        <f>100*'Table CU Tshs'!T35/'Table CU Tshs'!$Z$35</f>
        <v>3.1434263985178403</v>
      </c>
      <c r="U35" s="40">
        <f>100*'Table CU Tshs'!U35/'Table CU Tshs'!$Z$35</f>
        <v>1.778693630880946</v>
      </c>
      <c r="V35" s="40">
        <f>100*'Table CU Tshs'!V35/'Table CU Tshs'!$Z$35</f>
        <v>1.5961424032970086</v>
      </c>
      <c r="W35" s="40">
        <f>100*'Table CU Tshs'!W35/'Table CU Tshs'!$Z$35</f>
        <v>-0.8812909874436845</v>
      </c>
      <c r="X35" s="40">
        <f>100*'Table CU Tshs'!X35/'Table CU Tshs'!$Z$35</f>
        <v>92.67138649337072</v>
      </c>
      <c r="Y35" s="40">
        <f>100*'Table CU Tshs'!Y35/'Table CU Tshs'!$Z$35</f>
        <v>7.328613506629284</v>
      </c>
      <c r="Z35" s="42">
        <f>100*'Table CU Tshs'!Z35/'Table CU Tshs'!$Z$35</f>
        <v>100</v>
      </c>
    </row>
    <row r="36" spans="1:26" ht="15">
      <c r="A36" s="15"/>
      <c r="B36" s="73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137"/>
      <c r="N36" s="78"/>
      <c r="O36" s="73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2"/>
    </row>
    <row r="37" spans="1:26" ht="12">
      <c r="A37" s="173" t="s">
        <v>2</v>
      </c>
      <c r="B37" s="73" t="s">
        <v>22</v>
      </c>
      <c r="C37" s="40">
        <f>100*'Table CU Tshs'!C37/'Table CU Tshs'!$Z$37</f>
        <v>31.45883969361083</v>
      </c>
      <c r="D37" s="40">
        <f>100*'Table CU Tshs'!D37/'Table CU Tshs'!$Z$37</f>
        <v>3.0931841814857464</v>
      </c>
      <c r="E37" s="40">
        <f>100*'Table CU Tshs'!E37/'Table CU Tshs'!$Z$37</f>
        <v>6.609995283711432</v>
      </c>
      <c r="F37" s="40">
        <f>100*'Table CU Tshs'!F37/'Table CU Tshs'!$Z$37</f>
        <v>0.9003588760065214</v>
      </c>
      <c r="G37" s="40">
        <f>100*'Table CU Tshs'!G37/'Table CU Tshs'!$Z$37</f>
        <v>0.7325645728645358</v>
      </c>
      <c r="H37" s="40">
        <f>100*'Table CU Tshs'!H37/'Table CU Tshs'!$Z$37</f>
        <v>7.1083941288430355</v>
      </c>
      <c r="I37" s="40">
        <f>100*'Table CU Tshs'!I37/'Table CU Tshs'!$Z$37</f>
        <v>9.93426462726714</v>
      </c>
      <c r="J37" s="40">
        <f>100*'Table CU Tshs'!J37/'Table CU Tshs'!$Z$37</f>
        <v>1.7731171322440387</v>
      </c>
      <c r="K37" s="40">
        <f>100*'Table CU Tshs'!K37/'Table CU Tshs'!$Z$37</f>
        <v>6.164566672692604</v>
      </c>
      <c r="L37" s="40">
        <f>100*'Table CU Tshs'!L37/'Table CU Tshs'!$Z$37</f>
        <v>2.3781965755295804</v>
      </c>
      <c r="M37" s="135">
        <f>100*'Table CU Tshs'!M37/'Table CU Tshs'!$Z$37</f>
        <v>3.027076957119423</v>
      </c>
      <c r="N37" s="173" t="s">
        <v>3</v>
      </c>
      <c r="O37" s="73" t="s">
        <v>22</v>
      </c>
      <c r="P37" s="40">
        <f>100*'Table CU Tshs'!P37/'Table CU Tshs'!$Z$37</f>
        <v>6.36839687191241</v>
      </c>
      <c r="Q37" s="40">
        <f>100*'Table CU Tshs'!Q37/'Table CU Tshs'!$Z$37</f>
        <v>0.9186098451281647</v>
      </c>
      <c r="R37" s="40">
        <f>100*'Table CU Tshs'!R37/'Table CU Tshs'!$Z$37</f>
        <v>2.793574529159104</v>
      </c>
      <c r="S37" s="40">
        <f>100*'Table CU Tshs'!S37/'Table CU Tshs'!$Z$37</f>
        <v>5.034887126004712</v>
      </c>
      <c r="T37" s="40">
        <f>100*'Table CU Tshs'!T37/'Table CU Tshs'!$Z$37</f>
        <v>3.068957811117585</v>
      </c>
      <c r="U37" s="40">
        <f>100*'Table CU Tshs'!U37/'Table CU Tshs'!$Z$37</f>
        <v>1.6665947246132158</v>
      </c>
      <c r="V37" s="40">
        <f>100*'Table CU Tshs'!V37/'Table CU Tshs'!$Z$37</f>
        <v>1.4938394531310886</v>
      </c>
      <c r="W37" s="40">
        <f>100*'Table CU Tshs'!W37/'Table CU Tshs'!$Z$37</f>
        <v>-0.8791976660430214</v>
      </c>
      <c r="X37" s="40">
        <f>100*'Table CU Tshs'!X37/'Table CU Tshs'!$Z$37</f>
        <v>93.64622139639815</v>
      </c>
      <c r="Y37" s="40">
        <f>100*'Table CU Tshs'!Y37/'Table CU Tshs'!$Z$37</f>
        <v>6.353778603601863</v>
      </c>
      <c r="Z37" s="42">
        <f>100*'Table CU Tshs'!Z37/'Table CU Tshs'!$Z$37</f>
        <v>100</v>
      </c>
    </row>
    <row r="38" spans="1:26" ht="12">
      <c r="A38" s="173"/>
      <c r="B38" s="73" t="s">
        <v>23</v>
      </c>
      <c r="C38" s="40">
        <f>100*'Table CU Tshs'!C38/'Table CU Tshs'!$Z$38</f>
        <v>34.62148157938479</v>
      </c>
      <c r="D38" s="40">
        <f>100*'Table CU Tshs'!D38/'Table CU Tshs'!$Z$38</f>
        <v>2.117670701000837</v>
      </c>
      <c r="E38" s="40">
        <f>100*'Table CU Tshs'!E38/'Table CU Tshs'!$Z$38</f>
        <v>6.665510533944275</v>
      </c>
      <c r="F38" s="40">
        <f>100*'Table CU Tshs'!F38/'Table CU Tshs'!$Z$38</f>
        <v>0.8858846928880842</v>
      </c>
      <c r="G38" s="40">
        <f>100*'Table CU Tshs'!G38/'Table CU Tshs'!$Z$38</f>
        <v>0.7114615156857468</v>
      </c>
      <c r="H38" s="40">
        <f>100*'Table CU Tshs'!H38/'Table CU Tshs'!$Z$38</f>
        <v>5.883205184813971</v>
      </c>
      <c r="I38" s="40">
        <f>100*'Table CU Tshs'!I38/'Table CU Tshs'!$Z$38</f>
        <v>9.570561284187866</v>
      </c>
      <c r="J38" s="40">
        <f>100*'Table CU Tshs'!J38/'Table CU Tshs'!$Z$38</f>
        <v>1.7612359582006907</v>
      </c>
      <c r="K38" s="40">
        <f>100*'Table CU Tshs'!K38/'Table CU Tshs'!$Z$38</f>
        <v>5.976022295144933</v>
      </c>
      <c r="L38" s="40">
        <f>100*'Table CU Tshs'!L38/'Table CU Tshs'!$Z$38</f>
        <v>2.456452740805885</v>
      </c>
      <c r="M38" s="135">
        <f>100*'Table CU Tshs'!M38/'Table CU Tshs'!$Z$38</f>
        <v>3.0771005016111146</v>
      </c>
      <c r="N38" s="173"/>
      <c r="O38" s="73" t="s">
        <v>23</v>
      </c>
      <c r="P38" s="40">
        <f>100*'Table CU Tshs'!P38/'Table CU Tshs'!$Z$38</f>
        <v>6.618051501896576</v>
      </c>
      <c r="Q38" s="40">
        <f>100*'Table CU Tshs'!Q38/'Table CU Tshs'!$Z$38</f>
        <v>1.0736311998429184</v>
      </c>
      <c r="R38" s="40">
        <f>100*'Table CU Tshs'!R38/'Table CU Tshs'!$Z$38</f>
        <v>2.0741554354499407</v>
      </c>
      <c r="S38" s="40">
        <f>100*'Table CU Tshs'!S38/'Table CU Tshs'!$Z$38</f>
        <v>5.095349500115098</v>
      </c>
      <c r="T38" s="40">
        <f>100*'Table CU Tshs'!T38/'Table CU Tshs'!$Z$38</f>
        <v>3.1487988084340306</v>
      </c>
      <c r="U38" s="40">
        <f>100*'Table CU Tshs'!U38/'Table CU Tshs'!$Z$38</f>
        <v>1.77312493311742</v>
      </c>
      <c r="V38" s="40">
        <f>100*'Table CU Tshs'!V38/'Table CU Tshs'!$Z$38</f>
        <v>1.5062573048425991</v>
      </c>
      <c r="W38" s="40">
        <f>100*'Table CU Tshs'!W38/'Table CU Tshs'!$Z$38</f>
        <v>-0.8609114215981679</v>
      </c>
      <c r="X38" s="40">
        <f>100*'Table CU Tshs'!X38/'Table CU Tshs'!$Z$38</f>
        <v>94.15504424976862</v>
      </c>
      <c r="Y38" s="40">
        <f>100*'Table CU Tshs'!Y38/'Table CU Tshs'!$Z$38</f>
        <v>5.844955750231368</v>
      </c>
      <c r="Z38" s="42">
        <f>100*'Table CU Tshs'!Z38/'Table CU Tshs'!$Z$38</f>
        <v>100</v>
      </c>
    </row>
    <row r="39" spans="1:26" ht="12">
      <c r="A39" s="173"/>
      <c r="B39" s="73" t="s">
        <v>24</v>
      </c>
      <c r="C39" s="40">
        <f>100*'Table CU Tshs'!C39/'Table CU Tshs'!$Z$39</f>
        <v>27.450883164737974</v>
      </c>
      <c r="D39" s="40">
        <f>100*'Table CU Tshs'!D39/'Table CU Tshs'!$Z$39</f>
        <v>3.6325005104862744</v>
      </c>
      <c r="E39" s="40">
        <f>100*'Table CU Tshs'!E39/'Table CU Tshs'!$Z$39</f>
        <v>7.399489024657742</v>
      </c>
      <c r="F39" s="40">
        <f>100*'Table CU Tshs'!F39/'Table CU Tshs'!$Z$39</f>
        <v>0.9237614185486016</v>
      </c>
      <c r="G39" s="40">
        <f>100*'Table CU Tshs'!G39/'Table CU Tshs'!$Z$39</f>
        <v>0.6960814265596996</v>
      </c>
      <c r="H39" s="40">
        <f>100*'Table CU Tshs'!H39/'Table CU Tshs'!$Z$39</f>
        <v>7.59510263223895</v>
      </c>
      <c r="I39" s="40">
        <f>100*'Table CU Tshs'!I39/'Table CU Tshs'!$Z$39</f>
        <v>10.07711528743315</v>
      </c>
      <c r="J39" s="40">
        <f>100*'Table CU Tshs'!J39/'Table CU Tshs'!$Z$39</f>
        <v>1.8710318793665472</v>
      </c>
      <c r="K39" s="40">
        <f>100*'Table CU Tshs'!K39/'Table CU Tshs'!$Z$39</f>
        <v>5.962255202657194</v>
      </c>
      <c r="L39" s="40">
        <f>100*'Table CU Tshs'!L39/'Table CU Tshs'!$Z$39</f>
        <v>2.4949544993576445</v>
      </c>
      <c r="M39" s="135">
        <f>100*'Table CU Tshs'!M39/'Table CU Tshs'!$Z$39</f>
        <v>3.1797107314135</v>
      </c>
      <c r="N39" s="173"/>
      <c r="O39" s="73" t="s">
        <v>24</v>
      </c>
      <c r="P39" s="40">
        <f>100*'Table CU Tshs'!P39/'Table CU Tshs'!$Z$39</f>
        <v>7.080727081260175</v>
      </c>
      <c r="Q39" s="40">
        <f>100*'Table CU Tshs'!Q39/'Table CU Tshs'!$Z$39</f>
        <v>1.343170148757706</v>
      </c>
      <c r="R39" s="40">
        <f>100*'Table CU Tshs'!R39/'Table CU Tshs'!$Z$39</f>
        <v>2.5954441114170907</v>
      </c>
      <c r="S39" s="40">
        <f>100*'Table CU Tshs'!S39/'Table CU Tshs'!$Z$39</f>
        <v>5.194933310356338</v>
      </c>
      <c r="T39" s="40">
        <f>100*'Table CU Tshs'!T39/'Table CU Tshs'!$Z$39</f>
        <v>3.220159726880965</v>
      </c>
      <c r="U39" s="40">
        <f>100*'Table CU Tshs'!U39/'Table CU Tshs'!$Z$39</f>
        <v>1.790697011554169</v>
      </c>
      <c r="V39" s="40">
        <f>100*'Table CU Tshs'!V39/'Table CU Tshs'!$Z$39</f>
        <v>1.543986127671353</v>
      </c>
      <c r="W39" s="40">
        <f>100*'Table CU Tshs'!W39/'Table CU Tshs'!$Z$39</f>
        <v>-0.8745966876467782</v>
      </c>
      <c r="X39" s="40">
        <f>100*'Table CU Tshs'!X39/'Table CU Tshs'!$Z$39</f>
        <v>93.1774066077083</v>
      </c>
      <c r="Y39" s="40">
        <f>100*'Table CU Tshs'!Y39/'Table CU Tshs'!$Z$39</f>
        <v>6.822593392291709</v>
      </c>
      <c r="Z39" s="42">
        <f>100*'Table CU Tshs'!Z39/'Table CU Tshs'!$Z$39</f>
        <v>100</v>
      </c>
    </row>
    <row r="40" spans="1:111" s="9" customFormat="1" ht="12">
      <c r="A40" s="173"/>
      <c r="B40" s="73" t="s">
        <v>25</v>
      </c>
      <c r="C40" s="40">
        <f>100*'Table CU Tshs'!C40/'Table CU Tshs'!$Z$40</f>
        <v>27.67650645587779</v>
      </c>
      <c r="D40" s="40">
        <f>100*'Table CU Tshs'!D40/'Table CU Tshs'!$Z$40</f>
        <v>2.5318702968523024</v>
      </c>
      <c r="E40" s="40">
        <f>100*'Table CU Tshs'!E40/'Table CU Tshs'!$Z$40</f>
        <v>6.848563972409464</v>
      </c>
      <c r="F40" s="40">
        <f>100*'Table CU Tshs'!F40/'Table CU Tshs'!$Z$40</f>
        <v>1.0458243986330977</v>
      </c>
      <c r="G40" s="40">
        <f>100*'Table CU Tshs'!G40/'Table CU Tshs'!$Z$40</f>
        <v>0.667037359602166</v>
      </c>
      <c r="H40" s="40">
        <f>100*'Table CU Tshs'!H40/'Table CU Tshs'!$Z$40</f>
        <v>8.266613549955789</v>
      </c>
      <c r="I40" s="40">
        <f>100*'Table CU Tshs'!I40/'Table CU Tshs'!$Z$40</f>
        <v>10.107104732978328</v>
      </c>
      <c r="J40" s="40">
        <f>100*'Table CU Tshs'!J40/'Table CU Tshs'!$Z$40</f>
        <v>1.8089543808226995</v>
      </c>
      <c r="K40" s="40">
        <f>100*'Table CU Tshs'!K40/'Table CU Tshs'!$Z$40</f>
        <v>6.487733600077115</v>
      </c>
      <c r="L40" s="40">
        <f>100*'Table CU Tshs'!L40/'Table CU Tshs'!$Z$40</f>
        <v>2.349721124741207</v>
      </c>
      <c r="M40" s="135">
        <f>100*'Table CU Tshs'!M40/'Table CU Tshs'!$Z$40</f>
        <v>3.2073303357278022</v>
      </c>
      <c r="N40" s="173"/>
      <c r="O40" s="73" t="s">
        <v>25</v>
      </c>
      <c r="P40" s="40">
        <f>100*'Table CU Tshs'!P40/'Table CU Tshs'!$Z$40</f>
        <v>6.558147356208243</v>
      </c>
      <c r="Q40" s="40">
        <f>100*'Table CU Tshs'!Q40/'Table CU Tshs'!$Z$40</f>
        <v>2.4593265367815844</v>
      </c>
      <c r="R40" s="40">
        <f>100*'Table CU Tshs'!R40/'Table CU Tshs'!$Z$40</f>
        <v>2.0439934329410914</v>
      </c>
      <c r="S40" s="40">
        <f>100*'Table CU Tshs'!S40/'Table CU Tshs'!$Z$40</f>
        <v>5.04548233907718</v>
      </c>
      <c r="T40" s="40">
        <f>100*'Table CU Tshs'!T40/'Table CU Tshs'!$Z$40</f>
        <v>3.2081035714518933</v>
      </c>
      <c r="U40" s="40">
        <f>100*'Table CU Tshs'!U40/'Table CU Tshs'!$Z$40</f>
        <v>1.8013570532796779</v>
      </c>
      <c r="V40" s="40">
        <f>100*'Table CU Tshs'!V40/'Table CU Tshs'!$Z$40</f>
        <v>1.5151155931076408</v>
      </c>
      <c r="W40" s="40">
        <f>100*'Table CU Tshs'!W40/'Table CU Tshs'!$Z$40</f>
        <v>-0.8565404370309028</v>
      </c>
      <c r="X40" s="40">
        <f>100*'Table CU Tshs'!X40/'Table CU Tshs'!$Z$40</f>
        <v>92.77224565349415</v>
      </c>
      <c r="Y40" s="40">
        <f>100*'Table CU Tshs'!Y40/'Table CU Tshs'!$Z$40</f>
        <v>7.227754346505857</v>
      </c>
      <c r="Z40" s="42">
        <f>100*'Table CU Tshs'!Z40/'Table CU Tshs'!$Z$40</f>
        <v>100</v>
      </c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</row>
    <row r="41" spans="1:111" s="9" customFormat="1" ht="12">
      <c r="A41" s="12"/>
      <c r="B41" s="72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137"/>
      <c r="O41" s="72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2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</row>
    <row r="42" spans="1:111" ht="12">
      <c r="A42" s="173" t="s">
        <v>3</v>
      </c>
      <c r="B42" s="73" t="s">
        <v>22</v>
      </c>
      <c r="C42" s="40">
        <f>100*'Table CU Tshs'!C42/'Table CU Tshs'!$Z$42</f>
        <v>34.78031428410518</v>
      </c>
      <c r="D42" s="40">
        <f>100*'Table CU Tshs'!D42/'Table CU Tshs'!$Z$42</f>
        <v>3.6333759718341936</v>
      </c>
      <c r="E42" s="40">
        <f>100*'Table CU Tshs'!E42/'Table CU Tshs'!$Z$42</f>
        <v>6.1251850432612205</v>
      </c>
      <c r="F42" s="40">
        <f>100*'Table CU Tshs'!F42/'Table CU Tshs'!$Z$42</f>
        <v>0.9186659709561821</v>
      </c>
      <c r="G42" s="40">
        <f>100*'Table CU Tshs'!G42/'Table CU Tshs'!$Z$42</f>
        <v>0.6070676735290326</v>
      </c>
      <c r="H42" s="40">
        <f>100*'Table CU Tshs'!H42/'Table CU Tshs'!$Z$42</f>
        <v>5.86025618978951</v>
      </c>
      <c r="I42" s="40">
        <f>100*'Table CU Tshs'!I42/'Table CU Tshs'!$Z$42</f>
        <v>10.000714486689887</v>
      </c>
      <c r="J42" s="40">
        <f>100*'Table CU Tshs'!J42/'Table CU Tshs'!$Z$42</f>
        <v>1.6142637110604898</v>
      </c>
      <c r="K42" s="40">
        <f>100*'Table CU Tshs'!K42/'Table CU Tshs'!$Z$42</f>
        <v>5.353113534114678</v>
      </c>
      <c r="L42" s="40">
        <f>100*'Table CU Tshs'!L42/'Table CU Tshs'!$Z$42</f>
        <v>2.5064872645072307</v>
      </c>
      <c r="M42" s="135">
        <f>100*'Table CU Tshs'!M42/'Table CU Tshs'!$Z$42</f>
        <v>3.0072374769164587</v>
      </c>
      <c r="N42" s="173" t="s">
        <v>4</v>
      </c>
      <c r="O42" s="73" t="s">
        <v>22</v>
      </c>
      <c r="P42" s="40">
        <f>100*'Table CU Tshs'!P42/'Table CU Tshs'!$Z$42</f>
        <v>5.424059911122902</v>
      </c>
      <c r="Q42" s="40">
        <f>100*'Table CU Tshs'!Q42/'Table CU Tshs'!$Z$42</f>
        <v>1.6985237376123894</v>
      </c>
      <c r="R42" s="40">
        <f>100*'Table CU Tshs'!R42/'Table CU Tshs'!$Z$42</f>
        <v>2.0257114566095056</v>
      </c>
      <c r="S42" s="40">
        <f>100*'Table CU Tshs'!S42/'Table CU Tshs'!$Z$42</f>
        <v>4.724448263127538</v>
      </c>
      <c r="T42" s="40">
        <f>100*'Table CU Tshs'!T42/'Table CU Tshs'!$Z$42</f>
        <v>3.100486054142672</v>
      </c>
      <c r="U42" s="40">
        <f>100*'Table CU Tshs'!U42/'Table CU Tshs'!$Z$42</f>
        <v>1.6626056637704123</v>
      </c>
      <c r="V42" s="40">
        <f>100*'Table CU Tshs'!V42/'Table CU Tshs'!$Z$42</f>
        <v>1.4065127809313234</v>
      </c>
      <c r="W42" s="40">
        <f>100*'Table CU Tshs'!W42/'Table CU Tshs'!$Z$42</f>
        <v>-0.7924952989841384</v>
      </c>
      <c r="X42" s="40">
        <f>100*'Table CU Tshs'!X42/'Table CU Tshs'!$Z$42</f>
        <v>93.65653417509668</v>
      </c>
      <c r="Y42" s="40">
        <f>100*'Table CU Tshs'!Y42/'Table CU Tshs'!$Z$42</f>
        <v>6.343465824903323</v>
      </c>
      <c r="Z42" s="42">
        <f>100*'Table CU Tshs'!Z42/'Table CU Tshs'!$Z$42</f>
        <v>100</v>
      </c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</row>
    <row r="43" spans="1:111" ht="12">
      <c r="A43" s="173"/>
      <c r="B43" s="73" t="s">
        <v>23</v>
      </c>
      <c r="C43" s="40">
        <f>100*'Table CU Tshs'!C43/'Table CU Tshs'!$Z$43</f>
        <v>32.94145495414741</v>
      </c>
      <c r="D43" s="40">
        <f>100*'Table CU Tshs'!D43/'Table CU Tshs'!$Z$43</f>
        <v>4.0149296590412495</v>
      </c>
      <c r="E43" s="40">
        <f>100*'Table CU Tshs'!E43/'Table CU Tshs'!$Z$43</f>
        <v>7.088625146658469</v>
      </c>
      <c r="F43" s="40">
        <f>100*'Table CU Tshs'!F43/'Table CU Tshs'!$Z$43</f>
        <v>0.9553511717069172</v>
      </c>
      <c r="G43" s="40">
        <f>100*'Table CU Tshs'!G43/'Table CU Tshs'!$Z$43</f>
        <v>0.6175832868991487</v>
      </c>
      <c r="H43" s="40">
        <f>100*'Table CU Tshs'!H43/'Table CU Tshs'!$Z$43</f>
        <v>6.803790465578375</v>
      </c>
      <c r="I43" s="40">
        <f>100*'Table CU Tshs'!I43/'Table CU Tshs'!$Z$43</f>
        <v>9.907373103566597</v>
      </c>
      <c r="J43" s="40">
        <f>100*'Table CU Tshs'!J43/'Table CU Tshs'!$Z$43</f>
        <v>1.5804931473837653</v>
      </c>
      <c r="K43" s="40">
        <f>100*'Table CU Tshs'!K43/'Table CU Tshs'!$Z$43</f>
        <v>5.697239872891561</v>
      </c>
      <c r="L43" s="40">
        <f>100*'Table CU Tshs'!L43/'Table CU Tshs'!$Z$43</f>
        <v>2.463018991907822</v>
      </c>
      <c r="M43" s="135">
        <f>100*'Table CU Tshs'!M43/'Table CU Tshs'!$Z$43</f>
        <v>3.1783536697554067</v>
      </c>
      <c r="N43" s="173"/>
      <c r="O43" s="73" t="s">
        <v>23</v>
      </c>
      <c r="P43" s="40">
        <f>100*'Table CU Tshs'!P43/'Table CU Tshs'!$Z$43</f>
        <v>4.945415997623438</v>
      </c>
      <c r="Q43" s="40">
        <f>100*'Table CU Tshs'!Q43/'Table CU Tshs'!$Z$43</f>
        <v>1.8670353526797565</v>
      </c>
      <c r="R43" s="40">
        <f>100*'Table CU Tshs'!R43/'Table CU Tshs'!$Z$43</f>
        <v>1.705239782824446</v>
      </c>
      <c r="S43" s="40">
        <f>100*'Table CU Tshs'!S43/'Table CU Tshs'!$Z$43</f>
        <v>4.685957329627378</v>
      </c>
      <c r="T43" s="40">
        <f>100*'Table CU Tshs'!T43/'Table CU Tshs'!$Z$43</f>
        <v>3.154743712276717</v>
      </c>
      <c r="U43" s="40">
        <f>100*'Table CU Tshs'!U43/'Table CU Tshs'!$Z$43</f>
        <v>1.657621031959966</v>
      </c>
      <c r="V43" s="40">
        <f>100*'Table CU Tshs'!V43/'Table CU Tshs'!$Z$43</f>
        <v>1.409452516256793</v>
      </c>
      <c r="W43" s="40">
        <f>100*'Table CU Tshs'!W43/'Table CU Tshs'!$Z$43</f>
        <v>-0.8330323317150634</v>
      </c>
      <c r="X43" s="40">
        <f>100*'Table CU Tshs'!X43/'Table CU Tshs'!$Z$43</f>
        <v>93.84064686107014</v>
      </c>
      <c r="Y43" s="40">
        <f>100*'Table CU Tshs'!Y43/'Table CU Tshs'!$Z$43</f>
        <v>6.1593531389298635</v>
      </c>
      <c r="Z43" s="42">
        <f>100*'Table CU Tshs'!Z43/'Table CU Tshs'!$Z$43</f>
        <v>100</v>
      </c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</row>
    <row r="44" spans="1:111" ht="12">
      <c r="A44" s="173"/>
      <c r="B44" s="73" t="s">
        <v>24</v>
      </c>
      <c r="C44" s="40">
        <f>100*'Table CU Tshs'!C44/'Table CU Tshs'!$Z$44</f>
        <v>26.40409057524785</v>
      </c>
      <c r="D44" s="40">
        <f>100*'Table CU Tshs'!D44/'Table CU Tshs'!$Z$44</f>
        <v>3.7034030809484837</v>
      </c>
      <c r="E44" s="40">
        <f>100*'Table CU Tshs'!E44/'Table CU Tshs'!$Z$44</f>
        <v>7.222605252031928</v>
      </c>
      <c r="F44" s="40">
        <f>100*'Table CU Tshs'!F44/'Table CU Tshs'!$Z$44</f>
        <v>0.9787170900398815</v>
      </c>
      <c r="G44" s="40">
        <f>100*'Table CU Tshs'!G44/'Table CU Tshs'!$Z$44</f>
        <v>0.6118092635215968</v>
      </c>
      <c r="H44" s="40">
        <f>100*'Table CU Tshs'!H44/'Table CU Tshs'!$Z$44</f>
        <v>9.382534073515181</v>
      </c>
      <c r="I44" s="40">
        <f>100*'Table CU Tshs'!I44/'Table CU Tshs'!$Z$44</f>
        <v>10.288362031959508</v>
      </c>
      <c r="J44" s="40">
        <f>100*'Table CU Tshs'!J44/'Table CU Tshs'!$Z$44</f>
        <v>1.7772511275623315</v>
      </c>
      <c r="K44" s="40">
        <f>100*'Table CU Tshs'!K44/'Table CU Tshs'!$Z$44</f>
        <v>6.228094855370326</v>
      </c>
      <c r="L44" s="40">
        <f>100*'Table CU Tshs'!L44/'Table CU Tshs'!$Z$44</f>
        <v>2.598560849411834</v>
      </c>
      <c r="M44" s="135">
        <f>100*'Table CU Tshs'!M44/'Table CU Tshs'!$Z$44</f>
        <v>3.3496385168885547</v>
      </c>
      <c r="N44" s="173"/>
      <c r="O44" s="73" t="s">
        <v>24</v>
      </c>
      <c r="P44" s="40">
        <f>100*'Table CU Tshs'!P44/'Table CU Tshs'!$Z$44</f>
        <v>7.016276656540947</v>
      </c>
      <c r="Q44" s="40">
        <f>100*'Table CU Tshs'!Q44/'Table CU Tshs'!$Z$44</f>
        <v>1.5206814435959595</v>
      </c>
      <c r="R44" s="40">
        <f>100*'Table CU Tshs'!R44/'Table CU Tshs'!$Z$44</f>
        <v>2.075864736363682</v>
      </c>
      <c r="S44" s="40">
        <f>100*'Table CU Tshs'!S44/'Table CU Tshs'!$Z$44</f>
        <v>4.7292955241440975</v>
      </c>
      <c r="T44" s="40">
        <f>100*'Table CU Tshs'!T44/'Table CU Tshs'!$Z$44</f>
        <v>3.2980176706477917</v>
      </c>
      <c r="U44" s="40">
        <f>100*'Table CU Tshs'!U44/'Table CU Tshs'!$Z$44</f>
        <v>1.7127722055741008</v>
      </c>
      <c r="V44" s="40">
        <f>100*'Table CU Tshs'!V44/'Table CU Tshs'!$Z$44</f>
        <v>1.452490090439151</v>
      </c>
      <c r="W44" s="40">
        <f>100*'Table CU Tshs'!W44/'Table CU Tshs'!$Z$44</f>
        <v>-0.8863218520642401</v>
      </c>
      <c r="X44" s="40">
        <f>100*'Table CU Tshs'!X44/'Table CU Tshs'!$Z$44</f>
        <v>93.46414319173896</v>
      </c>
      <c r="Y44" s="40">
        <f>100*'Table CU Tshs'!Y44/'Table CU Tshs'!$Z$44</f>
        <v>6.535856808261052</v>
      </c>
      <c r="Z44" s="42">
        <f>100*'Table CU Tshs'!Z44/'Table CU Tshs'!$Z$44</f>
        <v>100</v>
      </c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</row>
    <row r="45" spans="1:111" s="14" customFormat="1" ht="12">
      <c r="A45" s="173"/>
      <c r="B45" s="73" t="s">
        <v>25</v>
      </c>
      <c r="C45" s="40">
        <f>100*'Table CU Tshs'!C45/'Table CU Tshs'!$Z$45</f>
        <v>25.951062458073032</v>
      </c>
      <c r="D45" s="40">
        <f>100*'Table CU Tshs'!D45/'Table CU Tshs'!$Z$45</f>
        <v>4.814761696193679</v>
      </c>
      <c r="E45" s="40">
        <f>100*'Table CU Tshs'!E45/'Table CU Tshs'!$Z$45</f>
        <v>7.104690176161301</v>
      </c>
      <c r="F45" s="40">
        <f>100*'Table CU Tshs'!F45/'Table CU Tshs'!$Z$45</f>
        <v>0.860306059798925</v>
      </c>
      <c r="G45" s="40">
        <f>100*'Table CU Tshs'!G45/'Table CU Tshs'!$Z$45</f>
        <v>0.55199907730913</v>
      </c>
      <c r="H45" s="40">
        <f>100*'Table CU Tshs'!H45/'Table CU Tshs'!$Z$45</f>
        <v>9.111584598596211</v>
      </c>
      <c r="I45" s="40">
        <f>100*'Table CU Tshs'!I45/'Table CU Tshs'!$Z$45</f>
        <v>10.184202534715666</v>
      </c>
      <c r="J45" s="40">
        <f>100*'Table CU Tshs'!J45/'Table CU Tshs'!$Z$45</f>
        <v>1.6072480098340438</v>
      </c>
      <c r="K45" s="40">
        <f>100*'Table CU Tshs'!K45/'Table CU Tshs'!$Z$45</f>
        <v>5.860829745958651</v>
      </c>
      <c r="L45" s="40">
        <f>100*'Table CU Tshs'!L45/'Table CU Tshs'!$Z$45</f>
        <v>2.913458724403354</v>
      </c>
      <c r="M45" s="135">
        <f>100*'Table CU Tshs'!M45/'Table CU Tshs'!$Z$45</f>
        <v>3.3052360096253373</v>
      </c>
      <c r="N45" s="173"/>
      <c r="O45" s="73" t="s">
        <v>25</v>
      </c>
      <c r="P45" s="40">
        <f>100*'Table CU Tshs'!P45/'Table CU Tshs'!$Z$45</f>
        <v>6.878453660371687</v>
      </c>
      <c r="Q45" s="40">
        <f>100*'Table CU Tshs'!Q45/'Table CU Tshs'!$Z$45</f>
        <v>1.5686905612504696</v>
      </c>
      <c r="R45" s="40">
        <f>100*'Table CU Tshs'!R45/'Table CU Tshs'!$Z$45</f>
        <v>3.047072286823602</v>
      </c>
      <c r="S45" s="40">
        <f>100*'Table CU Tshs'!S45/'Table CU Tshs'!$Z$45</f>
        <v>4.464366403668334</v>
      </c>
      <c r="T45" s="40">
        <f>100*'Table CU Tshs'!T45/'Table CU Tshs'!$Z$45</f>
        <v>3.0486015236757806</v>
      </c>
      <c r="U45" s="40">
        <f>100*'Table CU Tshs'!U45/'Table CU Tshs'!$Z$45</f>
        <v>1.6793751946110351</v>
      </c>
      <c r="V45" s="40">
        <f>100*'Table CU Tshs'!V45/'Table CU Tshs'!$Z$45</f>
        <v>1.3349338059338522</v>
      </c>
      <c r="W45" s="40">
        <f>100*'Table CU Tshs'!W45/'Table CU Tshs'!$Z$45</f>
        <v>-0.9147353662911317</v>
      </c>
      <c r="X45" s="40">
        <f>100*'Table CU Tshs'!X45/'Table CU Tshs'!$Z$45</f>
        <v>93.37213716071295</v>
      </c>
      <c r="Y45" s="40">
        <f>100*'Table CU Tshs'!Y45/'Table CU Tshs'!$Z$45</f>
        <v>6.627862839287039</v>
      </c>
      <c r="Z45" s="42">
        <f>100*'Table CU Tshs'!Z45/'Table CU Tshs'!$Z$45</f>
        <v>100</v>
      </c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</row>
    <row r="46" spans="1:111" s="9" customFormat="1" ht="12">
      <c r="A46" s="15"/>
      <c r="B46" s="72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137"/>
      <c r="O46" s="72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2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</row>
    <row r="47" spans="1:111" ht="12">
      <c r="A47" s="173" t="s">
        <v>4</v>
      </c>
      <c r="B47" s="73" t="s">
        <v>22</v>
      </c>
      <c r="C47" s="40">
        <f>100*'Table CU Tshs'!C47/'Table CU Tshs'!$Z$47</f>
        <v>32.896582861698455</v>
      </c>
      <c r="D47" s="40">
        <f>100*'Table CU Tshs'!D47/'Table CU Tshs'!$Z$47</f>
        <v>4.330919826883166</v>
      </c>
      <c r="E47" s="40">
        <f>100*'Table CU Tshs'!E47/'Table CU Tshs'!$Z$47</f>
        <v>6.287645638894869</v>
      </c>
      <c r="F47" s="40">
        <f>100*'Table CU Tshs'!F47/'Table CU Tshs'!$Z$47</f>
        <v>0.694485558572964</v>
      </c>
      <c r="G47" s="40">
        <f>100*'Table CU Tshs'!G47/'Table CU Tshs'!$Z$47</f>
        <v>0.48499971331408126</v>
      </c>
      <c r="H47" s="40">
        <f>100*'Table CU Tshs'!H47/'Table CU Tshs'!$Z$47</f>
        <v>8.555098980860546</v>
      </c>
      <c r="I47" s="40">
        <f>100*'Table CU Tshs'!I47/'Table CU Tshs'!$Z$47</f>
        <v>10.193374550452619</v>
      </c>
      <c r="J47" s="40">
        <f>100*'Table CU Tshs'!J47/'Table CU Tshs'!$Z$47</f>
        <v>1.4615452549826018</v>
      </c>
      <c r="K47" s="40">
        <f>100*'Table CU Tshs'!K47/'Table CU Tshs'!$Z$47</f>
        <v>5.049034217554817</v>
      </c>
      <c r="L47" s="40">
        <f>100*'Table CU Tshs'!L47/'Table CU Tshs'!$Z$47</f>
        <v>2.153997951725629</v>
      </c>
      <c r="M47" s="135">
        <f>100*'Table CU Tshs'!M47/'Table CU Tshs'!$Z$47</f>
        <v>3.2266929453863606</v>
      </c>
      <c r="N47" s="173" t="s">
        <v>5</v>
      </c>
      <c r="O47" s="73" t="s">
        <v>22</v>
      </c>
      <c r="P47" s="40">
        <f>100*'Table CU Tshs'!P47/'Table CU Tshs'!$Z$47</f>
        <v>6.198394486417303</v>
      </c>
      <c r="Q47" s="40">
        <f>100*'Table CU Tshs'!Q47/'Table CU Tshs'!$Z$47</f>
        <v>1.380299019306288</v>
      </c>
      <c r="R47" s="40">
        <f>100*'Table CU Tshs'!R47/'Table CU Tshs'!$Z$47</f>
        <v>1.8532126118875996</v>
      </c>
      <c r="S47" s="40">
        <f>100*'Table CU Tshs'!S47/'Table CU Tshs'!$Z$47</f>
        <v>4.347532427505172</v>
      </c>
      <c r="T47" s="40">
        <f>100*'Table CU Tshs'!T47/'Table CU Tshs'!$Z$47</f>
        <v>2.8859468884930686</v>
      </c>
      <c r="U47" s="40">
        <f>100*'Table CU Tshs'!U47/'Table CU Tshs'!$Z$47</f>
        <v>1.5991126836524099</v>
      </c>
      <c r="V47" s="40">
        <f>100*'Table CU Tshs'!V47/'Table CU Tshs'!$Z$47</f>
        <v>1.2826170320060357</v>
      </c>
      <c r="W47" s="40">
        <f>100*'Table CU Tshs'!W47/'Table CU Tshs'!$Z$47</f>
        <v>-0.9692014331210945</v>
      </c>
      <c r="X47" s="40">
        <f>100*'Table CU Tshs'!X47/'Table CU Tshs'!$Z$47</f>
        <v>93.91229121647288</v>
      </c>
      <c r="Y47" s="40">
        <f>100*'Table CU Tshs'!Y47/'Table CU Tshs'!$Z$47</f>
        <v>6.087708783527103</v>
      </c>
      <c r="Z47" s="42">
        <f>100*'Table CU Tshs'!Z47/'Table CU Tshs'!$Z$47</f>
        <v>100.00000000000001</v>
      </c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</row>
    <row r="48" spans="1:111" ht="12">
      <c r="A48" s="173"/>
      <c r="B48" s="73" t="s">
        <v>23</v>
      </c>
      <c r="C48" s="40">
        <f>100*'Table CU Tshs'!C48/'Table CU Tshs'!$Z$48</f>
        <v>31.290254730960832</v>
      </c>
      <c r="D48" s="40">
        <f>100*'Table CU Tshs'!D48/'Table CU Tshs'!$Z$48</f>
        <v>4.697285561327008</v>
      </c>
      <c r="E48" s="40">
        <f>100*'Table CU Tshs'!E48/'Table CU Tshs'!$Z$48</f>
        <v>7.9034714587291255</v>
      </c>
      <c r="F48" s="40">
        <f>100*'Table CU Tshs'!F48/'Table CU Tshs'!$Z$48</f>
        <v>0.6101392059637947</v>
      </c>
      <c r="G48" s="40">
        <f>100*'Table CU Tshs'!G48/'Table CU Tshs'!$Z$48</f>
        <v>0.4642298920641908</v>
      </c>
      <c r="H48" s="40">
        <f>100*'Table CU Tshs'!H48/'Table CU Tshs'!$Z$48</f>
        <v>8.64293216731055</v>
      </c>
      <c r="I48" s="40">
        <f>100*'Table CU Tshs'!I48/'Table CU Tshs'!$Z$48</f>
        <v>10.178051969180038</v>
      </c>
      <c r="J48" s="40">
        <f>100*'Table CU Tshs'!J48/'Table CU Tshs'!$Z$48</f>
        <v>1.3153224328321071</v>
      </c>
      <c r="K48" s="40">
        <f>100*'Table CU Tshs'!K48/'Table CU Tshs'!$Z$48</f>
        <v>4.815988811373779</v>
      </c>
      <c r="L48" s="40">
        <f>100*'Table CU Tshs'!L48/'Table CU Tshs'!$Z$48</f>
        <v>2.2573838876725363</v>
      </c>
      <c r="M48" s="135">
        <f>100*'Table CU Tshs'!M48/'Table CU Tshs'!$Z$48</f>
        <v>3.2856003272809886</v>
      </c>
      <c r="N48" s="173"/>
      <c r="O48" s="73" t="s">
        <v>23</v>
      </c>
      <c r="P48" s="40">
        <f>100*'Table CU Tshs'!P48/'Table CU Tshs'!$Z$48</f>
        <v>6.47377167065048</v>
      </c>
      <c r="Q48" s="40">
        <f>100*'Table CU Tshs'!Q48/'Table CU Tshs'!$Z$48</f>
        <v>1.6937029536331205</v>
      </c>
      <c r="R48" s="40">
        <f>100*'Table CU Tshs'!R48/'Table CU Tshs'!$Z$48</f>
        <v>1.7546779208004633</v>
      </c>
      <c r="S48" s="40">
        <f>100*'Table CU Tshs'!S48/'Table CU Tshs'!$Z$48</f>
        <v>4.343123200395429</v>
      </c>
      <c r="T48" s="40">
        <f>100*'Table CU Tshs'!T48/'Table CU Tshs'!$Z$48</f>
        <v>2.7242329535801177</v>
      </c>
      <c r="U48" s="40">
        <f>100*'Table CU Tshs'!U48/'Table CU Tshs'!$Z$48</f>
        <v>1.538256162786248</v>
      </c>
      <c r="V48" s="40">
        <f>100*'Table CU Tshs'!V48/'Table CU Tshs'!$Z$48</f>
        <v>1.2552438064807871</v>
      </c>
      <c r="W48" s="40">
        <f>100*'Table CU Tshs'!W48/'Table CU Tshs'!$Z$48</f>
        <v>-1.0365850656483684</v>
      </c>
      <c r="X48" s="40">
        <f>100*'Table CU Tshs'!X48/'Table CU Tshs'!$Z$48</f>
        <v>94.20708404737321</v>
      </c>
      <c r="Y48" s="40">
        <f>100*'Table CU Tshs'!Y48/'Table CU Tshs'!$Z$48</f>
        <v>5.792915952626782</v>
      </c>
      <c r="Z48" s="42">
        <f>100*'Table CU Tshs'!Z48/'Table CU Tshs'!$Z$48</f>
        <v>100</v>
      </c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</row>
    <row r="49" spans="1:111" ht="12">
      <c r="A49" s="173"/>
      <c r="B49" s="73" t="s">
        <v>24</v>
      </c>
      <c r="C49" s="40">
        <f>100*'Table CU Tshs'!C49/'Table CU Tshs'!$Z$49</f>
        <v>25.980602205406928</v>
      </c>
      <c r="D49" s="40">
        <f>100*'Table CU Tshs'!D49/'Table CU Tshs'!$Z$49</f>
        <v>6.451294711127048</v>
      </c>
      <c r="E49" s="40">
        <f>100*'Table CU Tshs'!E49/'Table CU Tshs'!$Z$49</f>
        <v>8.112799724089003</v>
      </c>
      <c r="F49" s="40">
        <f>100*'Table CU Tshs'!F49/'Table CU Tshs'!$Z$49</f>
        <v>0.5063011053800095</v>
      </c>
      <c r="G49" s="40">
        <f>100*'Table CU Tshs'!G49/'Table CU Tshs'!$Z$49</f>
        <v>0.4647761148383146</v>
      </c>
      <c r="H49" s="40">
        <f>100*'Table CU Tshs'!H49/'Table CU Tshs'!$Z$49</f>
        <v>9.527948504196008</v>
      </c>
      <c r="I49" s="40">
        <f>100*'Table CU Tshs'!I49/'Table CU Tshs'!$Z$49</f>
        <v>10.70639537670642</v>
      </c>
      <c r="J49" s="40">
        <f>100*'Table CU Tshs'!J49/'Table CU Tshs'!$Z$49</f>
        <v>1.412386707270676</v>
      </c>
      <c r="K49" s="40">
        <f>100*'Table CU Tshs'!K49/'Table CU Tshs'!$Z$49</f>
        <v>5.555347170833702</v>
      </c>
      <c r="L49" s="40">
        <f>100*'Table CU Tshs'!L49/'Table CU Tshs'!$Z$49</f>
        <v>2.4399304871430836</v>
      </c>
      <c r="M49" s="135">
        <f>100*'Table CU Tshs'!M49/'Table CU Tshs'!$Z$49</f>
        <v>3.480038909431908</v>
      </c>
      <c r="N49" s="173"/>
      <c r="O49" s="73" t="s">
        <v>24</v>
      </c>
      <c r="P49" s="40">
        <f>100*'Table CU Tshs'!P49/'Table CU Tshs'!$Z$49</f>
        <v>6.387512654617589</v>
      </c>
      <c r="Q49" s="40">
        <f>100*'Table CU Tshs'!Q49/'Table CU Tshs'!$Z$49</f>
        <v>1.5503835185512298</v>
      </c>
      <c r="R49" s="40">
        <f>100*'Table CU Tshs'!R49/'Table CU Tshs'!$Z$49</f>
        <v>2.1829063839525698</v>
      </c>
      <c r="S49" s="40">
        <f>100*'Table CU Tshs'!S49/'Table CU Tshs'!$Z$49</f>
        <v>4.350860714383373</v>
      </c>
      <c r="T49" s="40">
        <f>100*'Table CU Tshs'!T49/'Table CU Tshs'!$Z$49</f>
        <v>2.778600787348425</v>
      </c>
      <c r="U49" s="40">
        <f>100*'Table CU Tshs'!U49/'Table CU Tshs'!$Z$49</f>
        <v>1.5457123664392118</v>
      </c>
      <c r="V49" s="40">
        <f>100*'Table CU Tshs'!V49/'Table CU Tshs'!$Z$49</f>
        <v>1.311664788329891</v>
      </c>
      <c r="W49" s="40">
        <f>100*'Table CU Tshs'!W49/'Table CU Tshs'!$Z$49</f>
        <v>-1.122068647723326</v>
      </c>
      <c r="X49" s="40">
        <f>100*'Table CU Tshs'!X49/'Table CU Tshs'!$Z$49</f>
        <v>93.62339358232207</v>
      </c>
      <c r="Y49" s="40">
        <f>100*'Table CU Tshs'!Y49/'Table CU Tshs'!$Z$49</f>
        <v>6.376606417677928</v>
      </c>
      <c r="Z49" s="42">
        <f>100*'Table CU Tshs'!Z49/'Table CU Tshs'!$Z$49</f>
        <v>100</v>
      </c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</row>
    <row r="50" spans="1:111" s="16" customFormat="1" ht="12">
      <c r="A50" s="173"/>
      <c r="B50" s="73" t="s">
        <v>25</v>
      </c>
      <c r="C50" s="40">
        <f>100*'Table CU Tshs'!C50/'Table CU Tshs'!$Z$50</f>
        <v>27.56622021699849</v>
      </c>
      <c r="D50" s="40">
        <f>100*'Table CU Tshs'!D50/'Table CU Tshs'!$Z$50</f>
        <v>4.8612817835704005</v>
      </c>
      <c r="E50" s="40">
        <f>100*'Table CU Tshs'!E50/'Table CU Tshs'!$Z$50</f>
        <v>8.159724774842344</v>
      </c>
      <c r="F50" s="40">
        <f>100*'Table CU Tshs'!F50/'Table CU Tshs'!$Z$50</f>
        <v>0.5003518837113704</v>
      </c>
      <c r="G50" s="40">
        <f>100*'Table CU Tshs'!G50/'Table CU Tshs'!$Z$50</f>
        <v>0.465800242779139</v>
      </c>
      <c r="H50" s="40">
        <f>100*'Table CU Tshs'!H50/'Table CU Tshs'!$Z$50</f>
        <v>9.280155042461548</v>
      </c>
      <c r="I50" s="40">
        <f>100*'Table CU Tshs'!I50/'Table CU Tshs'!$Z$50</f>
        <v>11.109087795210408</v>
      </c>
      <c r="J50" s="40">
        <f>100*'Table CU Tshs'!J50/'Table CU Tshs'!$Z$50</f>
        <v>1.3787263347095093</v>
      </c>
      <c r="K50" s="40">
        <f>100*'Table CU Tshs'!K50/'Table CU Tshs'!$Z$50</f>
        <v>5.25266412756108</v>
      </c>
      <c r="L50" s="40">
        <f>100*'Table CU Tshs'!L50/'Table CU Tshs'!$Z$50</f>
        <v>2.5639979725609123</v>
      </c>
      <c r="M50" s="135">
        <f>100*'Table CU Tshs'!M50/'Table CU Tshs'!$Z$50</f>
        <v>3.435152393645358</v>
      </c>
      <c r="N50" s="173"/>
      <c r="O50" s="73" t="s">
        <v>25</v>
      </c>
      <c r="P50" s="40">
        <f>100*'Table CU Tshs'!P50/'Table CU Tshs'!$Z$50</f>
        <v>6.24525108070741</v>
      </c>
      <c r="Q50" s="40">
        <f>100*'Table CU Tshs'!Q50/'Table CU Tshs'!$Z$50</f>
        <v>1.5354503750138333</v>
      </c>
      <c r="R50" s="40">
        <f>100*'Table CU Tshs'!R50/'Table CU Tshs'!$Z$50</f>
        <v>2.5020573316921526</v>
      </c>
      <c r="S50" s="40">
        <f>100*'Table CU Tshs'!S50/'Table CU Tshs'!$Z$50</f>
        <v>4.232370090105311</v>
      </c>
      <c r="T50" s="40">
        <f>100*'Table CU Tshs'!T50/'Table CU Tshs'!$Z$50</f>
        <v>2.716714745323744</v>
      </c>
      <c r="U50" s="40">
        <f>100*'Table CU Tshs'!U50/'Table CU Tshs'!$Z$50</f>
        <v>1.543135967438855</v>
      </c>
      <c r="V50" s="40">
        <f>100*'Table CU Tshs'!V50/'Table CU Tshs'!$Z$50</f>
        <v>1.3001311788010044</v>
      </c>
      <c r="W50" s="40">
        <f>100*'Table CU Tshs'!W50/'Table CU Tshs'!$Z$50</f>
        <v>-1.09464400519521</v>
      </c>
      <c r="X50" s="40">
        <f>100*'Table CU Tshs'!X50/'Table CU Tshs'!$Z$50</f>
        <v>93.55362933193764</v>
      </c>
      <c r="Y50" s="40">
        <f>100*'Table CU Tshs'!Y50/'Table CU Tshs'!$Z$50</f>
        <v>6.446370668062356</v>
      </c>
      <c r="Z50" s="42">
        <f>100*'Table CU Tshs'!Z50/'Table CU Tshs'!$Z$50</f>
        <v>100</v>
      </c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</row>
    <row r="51" spans="1:111" ht="12">
      <c r="A51" s="12"/>
      <c r="B51" s="73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137"/>
      <c r="N51" s="9"/>
      <c r="O51" s="73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2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</row>
    <row r="52" spans="1:111" s="23" customFormat="1" ht="12">
      <c r="A52" s="169">
        <v>2012</v>
      </c>
      <c r="B52" s="73" t="s">
        <v>22</v>
      </c>
      <c r="C52" s="40">
        <f>100*'Table CU Tshs'!C52/'Table CU Tshs'!$Z$52</f>
        <v>33.08932032777066</v>
      </c>
      <c r="D52" s="40">
        <f>100*'Table CU Tshs'!D52/'Table CU Tshs'!$Z$52</f>
        <v>5.8588161922683835</v>
      </c>
      <c r="E52" s="40">
        <f>100*'Table CU Tshs'!E52/'Table CU Tshs'!$Z$52</f>
        <v>6.9644430279478735</v>
      </c>
      <c r="F52" s="40">
        <f>100*'Table CU Tshs'!F52/'Table CU Tshs'!$Z$52</f>
        <v>0.7165190203466754</v>
      </c>
      <c r="G52" s="40">
        <f>100*'Table CU Tshs'!G52/'Table CU Tshs'!$Z$52</f>
        <v>0.40315517912276233</v>
      </c>
      <c r="H52" s="40">
        <f>100*'Table CU Tshs'!H52/'Table CU Tshs'!$Z$52</f>
        <v>7.609078985913484</v>
      </c>
      <c r="I52" s="40">
        <f>100*'Table CU Tshs'!I52/'Table CU Tshs'!$Z$52</f>
        <v>10.14397804814467</v>
      </c>
      <c r="J52" s="40">
        <f>100*'Table CU Tshs'!J52/'Table CU Tshs'!$Z$52</f>
        <v>1.3098560922352098</v>
      </c>
      <c r="K52" s="40">
        <f>100*'Table CU Tshs'!K52/'Table CU Tshs'!$Z$52</f>
        <v>4.359171483646129</v>
      </c>
      <c r="L52" s="40">
        <f>100*'Table CU Tshs'!L52/'Table CU Tshs'!$Z$52</f>
        <v>2.250853090591003</v>
      </c>
      <c r="M52" s="135">
        <f>100*'Table CU Tshs'!M52/'Table CU Tshs'!$Z$52</f>
        <v>3.185093883992044</v>
      </c>
      <c r="N52" s="173" t="s">
        <v>32</v>
      </c>
      <c r="O52" s="73" t="s">
        <v>22</v>
      </c>
      <c r="P52" s="40">
        <f>100*'Table CU Tshs'!P52/'Table CU Tshs'!$Z$52</f>
        <v>6.246056556533567</v>
      </c>
      <c r="Q52" s="40">
        <f>100*'Table CU Tshs'!Q52/'Table CU Tshs'!$Z$52</f>
        <v>1.2420238129481687</v>
      </c>
      <c r="R52" s="40">
        <f>100*'Table CU Tshs'!R52/'Table CU Tshs'!$Z$52</f>
        <v>2.2547560086646325</v>
      </c>
      <c r="S52" s="40">
        <f>100*'Table CU Tshs'!S52/'Table CU Tshs'!$Z$52</f>
        <v>4.157890378663361</v>
      </c>
      <c r="T52" s="40">
        <f>100*'Table CU Tshs'!T52/'Table CU Tshs'!$Z$52</f>
        <v>2.4673304326528407</v>
      </c>
      <c r="U52" s="40">
        <f>100*'Table CU Tshs'!U52/'Table CU Tshs'!$Z$52</f>
        <v>1.4823212328203268</v>
      </c>
      <c r="V52" s="40">
        <f>100*'Table CU Tshs'!V52/'Table CU Tshs'!$Z$52</f>
        <v>1.2171265012268437</v>
      </c>
      <c r="W52" s="40">
        <f>100*'Table CU Tshs'!W52/'Table CU Tshs'!$Z$52</f>
        <v>-0.9566159094512297</v>
      </c>
      <c r="X52" s="40">
        <f>100*'Table CU Tshs'!X52/'Table CU Tshs'!$Z$52</f>
        <v>94.00117434603742</v>
      </c>
      <c r="Y52" s="40">
        <f>100*'Table CU Tshs'!Y52/'Table CU Tshs'!$Z$52</f>
        <v>5.998825653962591</v>
      </c>
      <c r="Z52" s="42">
        <f>100*'Table CU Tshs'!Z52/'Table CU Tshs'!$Z$52</f>
        <v>100</v>
      </c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</row>
    <row r="53" spans="1:111" s="23" customFormat="1" ht="12">
      <c r="A53" s="169"/>
      <c r="B53" s="73" t="s">
        <v>23</v>
      </c>
      <c r="C53" s="40">
        <f>100*'Table CU Tshs'!C53/'Table CU Tshs'!$Z$53</f>
        <v>34.37145259927646</v>
      </c>
      <c r="D53" s="40">
        <f>100*'Table CU Tshs'!D53/'Table CU Tshs'!$Z$53</f>
        <v>4.597835629593014</v>
      </c>
      <c r="E53" s="40">
        <f>100*'Table CU Tshs'!E53/'Table CU Tshs'!$Z$53</f>
        <v>7.184725701781169</v>
      </c>
      <c r="F53" s="40">
        <f>100*'Table CU Tshs'!F53/'Table CU Tshs'!$Z$53</f>
        <v>0.9001187208640721</v>
      </c>
      <c r="G53" s="40">
        <f>100*'Table CU Tshs'!G53/'Table CU Tshs'!$Z$53</f>
        <v>0.40677860543160577</v>
      </c>
      <c r="H53" s="40">
        <f>100*'Table CU Tshs'!H53/'Table CU Tshs'!$Z$53</f>
        <v>7.029778354703258</v>
      </c>
      <c r="I53" s="40">
        <f>100*'Table CU Tshs'!I53/'Table CU Tshs'!$Z$53</f>
        <v>10.161909529414357</v>
      </c>
      <c r="J53" s="40">
        <f>100*'Table CU Tshs'!J53/'Table CU Tshs'!$Z$53</f>
        <v>1.3556329490040293</v>
      </c>
      <c r="K53" s="40">
        <f>100*'Table CU Tshs'!K53/'Table CU Tshs'!$Z$53</f>
        <v>4.139471632661176</v>
      </c>
      <c r="L53" s="40">
        <f>100*'Table CU Tshs'!L53/'Table CU Tshs'!$Z$53</f>
        <v>2.245770271961866</v>
      </c>
      <c r="M53" s="135">
        <f>100*'Table CU Tshs'!M53/'Table CU Tshs'!$Z$53</f>
        <v>3.314481600547864</v>
      </c>
      <c r="N53" s="173"/>
      <c r="O53" s="73" t="s">
        <v>23</v>
      </c>
      <c r="P53" s="40">
        <f>100*'Table CU Tshs'!P53/'Table CU Tshs'!$Z$53</f>
        <v>6.159435361574414</v>
      </c>
      <c r="Q53" s="40">
        <f>100*'Table CU Tshs'!Q53/'Table CU Tshs'!$Z$53</f>
        <v>1.5932387640750396</v>
      </c>
      <c r="R53" s="40">
        <f>100*'Table CU Tshs'!R53/'Table CU Tshs'!$Z$53</f>
        <v>1.9923334974417426</v>
      </c>
      <c r="S53" s="40">
        <f>100*'Table CU Tshs'!S53/'Table CU Tshs'!$Z$53</f>
        <v>4.234448463175356</v>
      </c>
      <c r="T53" s="40">
        <f>100*'Table CU Tshs'!T53/'Table CU Tshs'!$Z$53</f>
        <v>2.4985862771404017</v>
      </c>
      <c r="U53" s="40">
        <f>100*'Table CU Tshs'!U53/'Table CU Tshs'!$Z$53</f>
        <v>1.5147214449599182</v>
      </c>
      <c r="V53" s="40">
        <f>100*'Table CU Tshs'!V53/'Table CU Tshs'!$Z$53</f>
        <v>1.2538820377461295</v>
      </c>
      <c r="W53" s="40">
        <f>100*'Table CU Tshs'!W53/'Table CU Tshs'!$Z$53</f>
        <v>-0.9760643025284996</v>
      </c>
      <c r="X53" s="40">
        <f>100*'Table CU Tshs'!X53/'Table CU Tshs'!$Z$53</f>
        <v>93.97853713882338</v>
      </c>
      <c r="Y53" s="40">
        <f>100*'Table CU Tshs'!Y53/'Table CU Tshs'!$Z$53</f>
        <v>6.021462861176613</v>
      </c>
      <c r="Z53" s="42">
        <f>100*'Table CU Tshs'!Z53/'Table CU Tshs'!$Z$53</f>
        <v>100</v>
      </c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</row>
    <row r="54" spans="1:111" s="23" customFormat="1" ht="12">
      <c r="A54" s="169"/>
      <c r="B54" s="73" t="s">
        <v>24</v>
      </c>
      <c r="C54" s="40">
        <f>100*'Table CU Tshs'!C54/'Table CU Tshs'!$Z$54</f>
        <v>27.745719338225886</v>
      </c>
      <c r="D54" s="40">
        <f>100*'Table CU Tshs'!D54/'Table CU Tshs'!$Z$54</f>
        <v>5.182304140247291</v>
      </c>
      <c r="E54" s="40">
        <f>100*'Table CU Tshs'!E54/'Table CU Tshs'!$Z$54</f>
        <v>8.22335009030577</v>
      </c>
      <c r="F54" s="40">
        <f>100*'Table CU Tshs'!F54/'Table CU Tshs'!$Z$54</f>
        <v>0.9172996109471787</v>
      </c>
      <c r="G54" s="40">
        <f>100*'Table CU Tshs'!G54/'Table CU Tshs'!$Z$54</f>
        <v>0.4750782761659457</v>
      </c>
      <c r="H54" s="40">
        <f>100*'Table CU Tshs'!H54/'Table CU Tshs'!$Z$54</f>
        <v>8.780055621819034</v>
      </c>
      <c r="I54" s="40">
        <f>100*'Table CU Tshs'!I54/'Table CU Tshs'!$Z$54</f>
        <v>10.465351111548548</v>
      </c>
      <c r="J54" s="40">
        <f>100*'Table CU Tshs'!J54/'Table CU Tshs'!$Z$54</f>
        <v>1.5768154165151487</v>
      </c>
      <c r="K54" s="40">
        <f>100*'Table CU Tshs'!K54/'Table CU Tshs'!$Z$54</f>
        <v>4.117475704074589</v>
      </c>
      <c r="L54" s="40">
        <f>100*'Table CU Tshs'!L54/'Table CU Tshs'!$Z$54</f>
        <v>2.5214513031883508</v>
      </c>
      <c r="M54" s="135">
        <f>100*'Table CU Tshs'!M54/'Table CU Tshs'!$Z$54</f>
        <v>3.460620048034761</v>
      </c>
      <c r="N54" s="173"/>
      <c r="O54" s="73" t="s">
        <v>24</v>
      </c>
      <c r="P54" s="40">
        <f>100*'Table CU Tshs'!P54/'Table CU Tshs'!$Z$54</f>
        <v>7.041644364591799</v>
      </c>
      <c r="Q54" s="40">
        <f>100*'Table CU Tshs'!Q54/'Table CU Tshs'!$Z$54</f>
        <v>1.4904700122897365</v>
      </c>
      <c r="R54" s="40">
        <f>100*'Table CU Tshs'!R54/'Table CU Tshs'!$Z$54</f>
        <v>2.660430091903596</v>
      </c>
      <c r="S54" s="40">
        <f>100*'Table CU Tshs'!S54/'Table CU Tshs'!$Z$54</f>
        <v>4.319010193937248</v>
      </c>
      <c r="T54" s="40">
        <f>100*'Table CU Tshs'!T54/'Table CU Tshs'!$Z$54</f>
        <v>2.7379077794956825</v>
      </c>
      <c r="U54" s="40">
        <f>100*'Table CU Tshs'!U54/'Table CU Tshs'!$Z$54</f>
        <v>1.5063558058355209</v>
      </c>
      <c r="V54" s="40">
        <f>100*'Table CU Tshs'!V54/'Table CU Tshs'!$Z$54</f>
        <v>1.3238245359602756</v>
      </c>
      <c r="W54" s="40">
        <f>100*'Table CU Tshs'!W54/'Table CU Tshs'!$Z$54</f>
        <v>-1.0610694258104878</v>
      </c>
      <c r="X54" s="40">
        <f>100*'Table CU Tshs'!X54/'Table CU Tshs'!$Z$54</f>
        <v>93.48409401927589</v>
      </c>
      <c r="Y54" s="40">
        <f>100*'Table CU Tshs'!Y54/'Table CU Tshs'!$Z$54</f>
        <v>6.515905980724104</v>
      </c>
      <c r="Z54" s="42">
        <f>100*'Table CU Tshs'!Z54/'Table CU Tshs'!$Z$54</f>
        <v>100</v>
      </c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</row>
    <row r="55" spans="1:111" s="23" customFormat="1" ht="12">
      <c r="A55" s="169"/>
      <c r="B55" s="73" t="s">
        <v>25</v>
      </c>
      <c r="C55" s="40">
        <f>100*'Table CU Tshs'!C55/'Table CU Tshs'!$Z$55</f>
        <v>29.138762506782175</v>
      </c>
      <c r="D55" s="40">
        <f>100*'Table CU Tshs'!D55/'Table CU Tshs'!$Z$55</f>
        <v>3.916452313215209</v>
      </c>
      <c r="E55" s="40">
        <f>100*'Table CU Tshs'!E55/'Table CU Tshs'!$Z$55</f>
        <v>7.581826800420194</v>
      </c>
      <c r="F55" s="40">
        <f>100*'Table CU Tshs'!F55/'Table CU Tshs'!$Z$55</f>
        <v>0.9379876678577465</v>
      </c>
      <c r="G55" s="40">
        <f>100*'Table CU Tshs'!G55/'Table CU Tshs'!$Z$55</f>
        <v>0.5051012757124969</v>
      </c>
      <c r="H55" s="40">
        <f>100*'Table CU Tshs'!H55/'Table CU Tshs'!$Z$55</f>
        <v>9.020901356081614</v>
      </c>
      <c r="I55" s="40">
        <f>100*'Table CU Tshs'!I55/'Table CU Tshs'!$Z$55</f>
        <v>10.822927781170534</v>
      </c>
      <c r="J55" s="40">
        <f>100*'Table CU Tshs'!J55/'Table CU Tshs'!$Z$55</f>
        <v>1.5387741832061614</v>
      </c>
      <c r="K55" s="40">
        <f>100*'Table CU Tshs'!K55/'Table CU Tshs'!$Z$55</f>
        <v>5.167512780366789</v>
      </c>
      <c r="L55" s="40">
        <f>100*'Table CU Tshs'!L55/'Table CU Tshs'!$Z$55</f>
        <v>2.452904977197598</v>
      </c>
      <c r="M55" s="135">
        <f>100*'Table CU Tshs'!M55/'Table CU Tshs'!$Z$55</f>
        <v>3.517218609846922</v>
      </c>
      <c r="N55" s="173"/>
      <c r="O55" s="73" t="s">
        <v>25</v>
      </c>
      <c r="P55" s="40">
        <f>100*'Table CU Tshs'!P55/'Table CU Tshs'!$Z$55</f>
        <v>6.709827250495176</v>
      </c>
      <c r="Q55" s="40">
        <f>100*'Table CU Tshs'!Q55/'Table CU Tshs'!$Z$55</f>
        <v>0.9573336950423105</v>
      </c>
      <c r="R55" s="40">
        <f>100*'Table CU Tshs'!R55/'Table CU Tshs'!$Z$55</f>
        <v>2.39007267445865</v>
      </c>
      <c r="S55" s="40">
        <f>100*'Table CU Tshs'!S55/'Table CU Tshs'!$Z$55</f>
        <v>4.300322603157241</v>
      </c>
      <c r="T55" s="40">
        <f>100*'Table CU Tshs'!T55/'Table CU Tshs'!$Z$55</f>
        <v>2.759977445582244</v>
      </c>
      <c r="U55" s="40">
        <f>100*'Table CU Tshs'!U55/'Table CU Tshs'!$Z$55</f>
        <v>1.48263459140888</v>
      </c>
      <c r="V55" s="40">
        <f>100*'Table CU Tshs'!V55/'Table CU Tshs'!$Z$55</f>
        <v>1.2983839094991152</v>
      </c>
      <c r="W55" s="40">
        <f>100*'Table CU Tshs'!W55/'Table CU Tshs'!$Z$55</f>
        <v>-1.1606092477402707</v>
      </c>
      <c r="X55" s="40">
        <f>100*'Table CU Tshs'!X55/'Table CU Tshs'!$Z$55</f>
        <v>93.33831317376078</v>
      </c>
      <c r="Y55" s="40">
        <f>100*'Table CU Tshs'!Y55/'Table CU Tshs'!$Z$55</f>
        <v>6.661686826239221</v>
      </c>
      <c r="Z55" s="42">
        <f>100*'Table CU Tshs'!Z55/'Table CU Tshs'!$Z$55</f>
        <v>100</v>
      </c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</row>
    <row r="56" spans="1:111" s="25" customFormat="1" ht="12">
      <c r="A56" s="27"/>
      <c r="B56" s="74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135"/>
      <c r="N56" s="27"/>
      <c r="O56" s="74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2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</row>
    <row r="57" spans="1:111" s="23" customFormat="1" ht="12">
      <c r="A57" s="169">
        <v>2013</v>
      </c>
      <c r="B57" s="73" t="s">
        <v>22</v>
      </c>
      <c r="C57" s="40">
        <f>100*'Table CU Tshs'!C57/'Table CU Tshs'!$Z$57</f>
        <v>37.10823302982484</v>
      </c>
      <c r="D57" s="40">
        <f>100*'Table CU Tshs'!D57/'Table CU Tshs'!$Z$57</f>
        <v>3.9800485914533055</v>
      </c>
      <c r="E57" s="40">
        <f>100*'Table CU Tshs'!E57/'Table CU Tshs'!$Z$57</f>
        <v>5.410642324009833</v>
      </c>
      <c r="F57" s="40">
        <f>100*'Table CU Tshs'!F57/'Table CU Tshs'!$Z$57</f>
        <v>0.832574473326488</v>
      </c>
      <c r="G57" s="40">
        <f>100*'Table CU Tshs'!G57/'Table CU Tshs'!$Z$57</f>
        <v>0.43246261993620033</v>
      </c>
      <c r="H57" s="40">
        <f>100*'Table CU Tshs'!H57/'Table CU Tshs'!$Z$57</f>
        <v>7.379295544869621</v>
      </c>
      <c r="I57" s="40">
        <f>100*'Table CU Tshs'!I57/'Table CU Tshs'!$Z$57</f>
        <v>10.194558498576114</v>
      </c>
      <c r="J57" s="40">
        <f>100*'Table CU Tshs'!J57/'Table CU Tshs'!$Z$57</f>
        <v>1.3460289327985926</v>
      </c>
      <c r="K57" s="40">
        <f>100*'Table CU Tshs'!K57/'Table CU Tshs'!$Z$57</f>
        <v>3.685993076346904</v>
      </c>
      <c r="L57" s="40">
        <f>100*'Table CU Tshs'!L57/'Table CU Tshs'!$Z$57</f>
        <v>2.035519090217839</v>
      </c>
      <c r="M57" s="135">
        <f>100*'Table CU Tshs'!M57/'Table CU Tshs'!$Z$57</f>
        <v>3.1953115952507294</v>
      </c>
      <c r="N57" s="173" t="s">
        <v>33</v>
      </c>
      <c r="O57" s="73" t="s">
        <v>22</v>
      </c>
      <c r="P57" s="40">
        <f>100*'Table CU Tshs'!P57/'Table CU Tshs'!$Z$57</f>
        <v>6.912044149481121</v>
      </c>
      <c r="Q57" s="40">
        <f>100*'Table CU Tshs'!Q57/'Table CU Tshs'!$Z$57</f>
        <v>1.4465644256277082</v>
      </c>
      <c r="R57" s="40">
        <f>100*'Table CU Tshs'!R57/'Table CU Tshs'!$Z$57</f>
        <v>2.6415295448407528</v>
      </c>
      <c r="S57" s="40">
        <f>100*'Table CU Tshs'!S57/'Table CU Tshs'!$Z$57</f>
        <v>3.907144537080567</v>
      </c>
      <c r="T57" s="40">
        <f>100*'Table CU Tshs'!T57/'Table CU Tshs'!$Z$57</f>
        <v>2.5751291262916527</v>
      </c>
      <c r="U57" s="40">
        <f>100*'Table CU Tshs'!U57/'Table CU Tshs'!$Z$57</f>
        <v>1.474277802181426</v>
      </c>
      <c r="V57" s="40">
        <f>100*'Table CU Tshs'!V57/'Table CU Tshs'!$Z$57</f>
        <v>1.23934451444322</v>
      </c>
      <c r="W57" s="40">
        <f>100*'Table CU Tshs'!W57/'Table CU Tshs'!$Z$57</f>
        <v>-1.1807932532807766</v>
      </c>
      <c r="X57" s="40">
        <f>100*'Table CU Tshs'!X57/'Table CU Tshs'!$Z$57</f>
        <v>94.61590862327614</v>
      </c>
      <c r="Y57" s="40">
        <f>100*'Table CU Tshs'!Y57/'Table CU Tshs'!$Z$57</f>
        <v>5.384091376723862</v>
      </c>
      <c r="Z57" s="42">
        <f>100*'Table CU Tshs'!Z57/'Table CU Tshs'!$Z$57</f>
        <v>100</v>
      </c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</row>
    <row r="58" spans="1:111" s="23" customFormat="1" ht="12">
      <c r="A58" s="169"/>
      <c r="B58" s="73" t="s">
        <v>23</v>
      </c>
      <c r="C58" s="40">
        <f>100*'Table CU Tshs'!C58/'Table CU Tshs'!$Z$58</f>
        <v>35.51768392838505</v>
      </c>
      <c r="D58" s="40">
        <f>100*'Table CU Tshs'!D58/'Table CU Tshs'!$Z$58</f>
        <v>4.336605448953008</v>
      </c>
      <c r="E58" s="40">
        <f>100*'Table CU Tshs'!E58/'Table CU Tshs'!$Z$58</f>
        <v>6.441519622369382</v>
      </c>
      <c r="F58" s="40">
        <f>100*'Table CU Tshs'!F58/'Table CU Tshs'!$Z$58</f>
        <v>0.7465580011485811</v>
      </c>
      <c r="G58" s="40">
        <f>100*'Table CU Tshs'!G58/'Table CU Tshs'!$Z$58</f>
        <v>0.4610662345233202</v>
      </c>
      <c r="H58" s="40">
        <f>100*'Table CU Tshs'!H58/'Table CU Tshs'!$Z$58</f>
        <v>7.130491607357741</v>
      </c>
      <c r="I58" s="40">
        <f>100*'Table CU Tshs'!I58/'Table CU Tshs'!$Z$58</f>
        <v>10.25093551352923</v>
      </c>
      <c r="J58" s="40">
        <f>100*'Table CU Tshs'!J58/'Table CU Tshs'!$Z$58</f>
        <v>1.269723857574478</v>
      </c>
      <c r="K58" s="40">
        <f>100*'Table CU Tshs'!K58/'Table CU Tshs'!$Z$58</f>
        <v>3.9214868438282475</v>
      </c>
      <c r="L58" s="40">
        <f>100*'Table CU Tshs'!L58/'Table CU Tshs'!$Z$58</f>
        <v>2.2894613928909</v>
      </c>
      <c r="M58" s="135">
        <f>100*'Table CU Tshs'!M58/'Table CU Tshs'!$Z$58</f>
        <v>3.2719353390948136</v>
      </c>
      <c r="N58" s="173"/>
      <c r="O58" s="73" t="s">
        <v>23</v>
      </c>
      <c r="P58" s="40">
        <f>100*'Table CU Tshs'!P58/'Table CU Tshs'!$Z$58</f>
        <v>6.915181373650391</v>
      </c>
      <c r="Q58" s="40">
        <f>100*'Table CU Tshs'!Q58/'Table CU Tshs'!$Z$58</f>
        <v>1.3887160702058505</v>
      </c>
      <c r="R58" s="40">
        <f>100*'Table CU Tshs'!R58/'Table CU Tshs'!$Z$58</f>
        <v>2.3529187529153313</v>
      </c>
      <c r="S58" s="40">
        <f>100*'Table CU Tshs'!S58/'Table CU Tshs'!$Z$58</f>
        <v>3.9629236811054676</v>
      </c>
      <c r="T58" s="40">
        <f>100*'Table CU Tshs'!T58/'Table CU Tshs'!$Z$58</f>
        <v>2.6524283066651453</v>
      </c>
      <c r="U58" s="40">
        <f>100*'Table CU Tshs'!U58/'Table CU Tshs'!$Z$58</f>
        <v>1.5055601295623886</v>
      </c>
      <c r="V58" s="40">
        <f>100*'Table CU Tshs'!V58/'Table CU Tshs'!$Z$58</f>
        <v>1.2530786000923455</v>
      </c>
      <c r="W58" s="40">
        <f>100*'Table CU Tshs'!W58/'Table CU Tshs'!$Z$58</f>
        <v>-1.2650607058493886</v>
      </c>
      <c r="X58" s="40">
        <f>100*'Table CU Tshs'!X58/'Table CU Tshs'!$Z$58</f>
        <v>94.40321399800229</v>
      </c>
      <c r="Y58" s="40">
        <f>100*'Table CU Tshs'!Y58/'Table CU Tshs'!$Z$58</f>
        <v>5.596786001997718</v>
      </c>
      <c r="Z58" s="42">
        <f>100*'Table CU Tshs'!Z58/'Table CU Tshs'!$Z$58</f>
        <v>100</v>
      </c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</row>
    <row r="59" spans="1:111" s="23" customFormat="1" ht="12">
      <c r="A59" s="169"/>
      <c r="B59" s="73" t="s">
        <v>24</v>
      </c>
      <c r="C59" s="40">
        <f>100*'Table CU Tshs'!C59/'Table CU Tshs'!$Z$59</f>
        <v>26.65981608875949</v>
      </c>
      <c r="D59" s="40">
        <f>100*'Table CU Tshs'!D59/'Table CU Tshs'!$Z$59</f>
        <v>4.3266614146670355</v>
      </c>
      <c r="E59" s="40">
        <f>100*'Table CU Tshs'!E59/'Table CU Tshs'!$Z$59</f>
        <v>7.470636010806493</v>
      </c>
      <c r="F59" s="40">
        <f>100*'Table CU Tshs'!F59/'Table CU Tshs'!$Z$59</f>
        <v>0.7124573058575576</v>
      </c>
      <c r="G59" s="40">
        <f>100*'Table CU Tshs'!G59/'Table CU Tshs'!$Z$59</f>
        <v>0.4373337846978424</v>
      </c>
      <c r="H59" s="40">
        <f>100*'Table CU Tshs'!H59/'Table CU Tshs'!$Z$59</f>
        <v>13.942882485626168</v>
      </c>
      <c r="I59" s="40">
        <f>100*'Table CU Tshs'!I59/'Table CU Tshs'!$Z$59</f>
        <v>10.468075127420294</v>
      </c>
      <c r="J59" s="40">
        <f>100*'Table CU Tshs'!J59/'Table CU Tshs'!$Z$59</f>
        <v>1.2196670617414922</v>
      </c>
      <c r="K59" s="40">
        <f>100*'Table CU Tshs'!K59/'Table CU Tshs'!$Z$59</f>
        <v>3.678856621578838</v>
      </c>
      <c r="L59" s="40">
        <f>100*'Table CU Tshs'!L59/'Table CU Tshs'!$Z$59</f>
        <v>2.291525880881516</v>
      </c>
      <c r="M59" s="135">
        <f>100*'Table CU Tshs'!M59/'Table CU Tshs'!$Z$59</f>
        <v>3.287227835371237</v>
      </c>
      <c r="N59" s="173"/>
      <c r="O59" s="73" t="s">
        <v>24</v>
      </c>
      <c r="P59" s="40">
        <f>100*'Table CU Tshs'!P59/'Table CU Tshs'!$Z$59</f>
        <v>7.2364948154215325</v>
      </c>
      <c r="Q59" s="40">
        <f>100*'Table CU Tshs'!Q59/'Table CU Tshs'!$Z$59</f>
        <v>1.2053045661946258</v>
      </c>
      <c r="R59" s="40">
        <f>100*'Table CU Tshs'!R59/'Table CU Tshs'!$Z$59</f>
        <v>2.5702861791445546</v>
      </c>
      <c r="S59" s="40">
        <f>100*'Table CU Tshs'!S59/'Table CU Tshs'!$Z$59</f>
        <v>3.7131387103182987</v>
      </c>
      <c r="T59" s="40">
        <f>100*'Table CU Tshs'!T59/'Table CU Tshs'!$Z$59</f>
        <v>2.7683242893148727</v>
      </c>
      <c r="U59" s="40">
        <f>100*'Table CU Tshs'!U59/'Table CU Tshs'!$Z$59</f>
        <v>1.4298364174640783</v>
      </c>
      <c r="V59" s="40">
        <f>100*'Table CU Tshs'!V59/'Table CU Tshs'!$Z$59</f>
        <v>1.2381977725103666</v>
      </c>
      <c r="W59" s="40">
        <f>100*'Table CU Tshs'!W59/'Table CU Tshs'!$Z$59</f>
        <v>-1.269268067933178</v>
      </c>
      <c r="X59" s="40">
        <f>100*'Table CU Tshs'!X59/'Table CU Tshs'!$Z$59</f>
        <v>93.38745429984311</v>
      </c>
      <c r="Y59" s="40">
        <f>100*'Table CU Tshs'!Y59/'Table CU Tshs'!$Z$59</f>
        <v>6.612545700156882</v>
      </c>
      <c r="Z59" s="42">
        <f>100*'Table CU Tshs'!Z59/'Table CU Tshs'!$Z$59</f>
        <v>100</v>
      </c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</row>
    <row r="60" spans="1:111" s="23" customFormat="1" ht="12">
      <c r="A60" s="169"/>
      <c r="B60" s="73" t="s">
        <v>25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35"/>
      <c r="N60" s="173"/>
      <c r="O60" s="73" t="s">
        <v>25</v>
      </c>
      <c r="P60" s="40">
        <f>100*'Table CU Tshs'!P60/'Table CU Tshs'!$Z$60</f>
        <v>6.770814280792674</v>
      </c>
      <c r="Q60" s="40">
        <f>100*'Table CU Tshs'!Q60/'Table CU Tshs'!$Z$60</f>
        <v>1.0693224054079606</v>
      </c>
      <c r="R60" s="40">
        <f>100*'Table CU Tshs'!R60/'Table CU Tshs'!$Z$60</f>
        <v>2.1070489787199347</v>
      </c>
      <c r="S60" s="40">
        <f>100*'Table CU Tshs'!S60/'Table CU Tshs'!$Z$60</f>
        <v>3.50702657030323</v>
      </c>
      <c r="T60" s="40">
        <f>100*'Table CU Tshs'!T60/'Table CU Tshs'!$Z$60</f>
        <v>2.6757633986700498</v>
      </c>
      <c r="U60" s="40">
        <f>100*'Table CU Tshs'!U60/'Table CU Tshs'!$Z$60</f>
        <v>1.3490548234508293</v>
      </c>
      <c r="V60" s="40">
        <f>100*'Table CU Tshs'!V60/'Table CU Tshs'!$Z$60</f>
        <v>1.1882579590317581</v>
      </c>
      <c r="W60" s="40">
        <f>100*'Table CU Tshs'!W60/'Table CU Tshs'!$Z$60</f>
        <v>-1.1763045043367713</v>
      </c>
      <c r="X60" s="40">
        <f>100*'Table CU Tshs'!X60/'Table CU Tshs'!$Z$60</f>
        <v>92.45847447924511</v>
      </c>
      <c r="Y60" s="40">
        <f>100*'Table CU Tshs'!Y60/'Table CU Tshs'!$Z$60</f>
        <v>7.541525520754877</v>
      </c>
      <c r="Z60" s="42">
        <f>100*'Table CU Tshs'!Z60/'Table CU Tshs'!$Z$60</f>
        <v>100</v>
      </c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</row>
    <row r="61" spans="1:111" ht="12">
      <c r="A61" s="27"/>
      <c r="B61" s="74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135"/>
      <c r="N61" s="27"/>
      <c r="O61" s="74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2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</row>
    <row r="62" spans="1:111" ht="12">
      <c r="A62" s="169">
        <v>2014</v>
      </c>
      <c r="B62" s="73" t="s">
        <v>22</v>
      </c>
      <c r="C62" s="40">
        <f>100*'Table CU Tshs'!C62/'Table CU Tshs'!$Z$62</f>
        <v>31.99677425659206</v>
      </c>
      <c r="D62" s="40">
        <f>100*'Table CU Tshs'!D62/'Table CU Tshs'!$Z$62</f>
        <v>3.599399693277518</v>
      </c>
      <c r="E62" s="40">
        <f>100*'Table CU Tshs'!E62/'Table CU Tshs'!$Z$62</f>
        <v>4.4421128198998465</v>
      </c>
      <c r="F62" s="40">
        <f>100*'Table CU Tshs'!F62/'Table CU Tshs'!$Z$62</f>
        <v>1.1125572145480267</v>
      </c>
      <c r="G62" s="40">
        <f>100*'Table CU Tshs'!G62/'Table CU Tshs'!$Z$62</f>
        <v>0.4213276670019552</v>
      </c>
      <c r="H62" s="40">
        <f>100*'Table CU Tshs'!H62/'Table CU Tshs'!$Z$62</f>
        <v>12.378707009105119</v>
      </c>
      <c r="I62" s="40">
        <f>100*'Table CU Tshs'!I62/'Table CU Tshs'!$Z$62</f>
        <v>10.459019987839058</v>
      </c>
      <c r="J62" s="40">
        <f>100*'Table CU Tshs'!J62/'Table CU Tshs'!$Z$62</f>
        <v>1.1078445104018357</v>
      </c>
      <c r="K62" s="40">
        <f>100*'Table CU Tshs'!K62/'Table CU Tshs'!$Z$62</f>
        <v>4.038673120913216</v>
      </c>
      <c r="L62" s="40">
        <f>100*'Table CU Tshs'!L62/'Table CU Tshs'!$Z$62</f>
        <v>1.972456469586147</v>
      </c>
      <c r="M62" s="135">
        <f>100*'Table CU Tshs'!M62/'Table CU Tshs'!$Z$62</f>
        <v>3.146848880096964</v>
      </c>
      <c r="N62" s="173" t="s">
        <v>33</v>
      </c>
      <c r="O62" s="73" t="s">
        <v>22</v>
      </c>
      <c r="P62" s="40">
        <f>100*'Table CU Tshs'!P62/'Table CU Tshs'!$Z$62</f>
        <v>6.053029262104713</v>
      </c>
      <c r="Q62" s="40">
        <f>100*'Table CU Tshs'!Q62/'Table CU Tshs'!$Z$62</f>
        <v>1.3065703867616034</v>
      </c>
      <c r="R62" s="40">
        <f>100*'Table CU Tshs'!R62/'Table CU Tshs'!$Z$62</f>
        <v>2.7334634356906307</v>
      </c>
      <c r="S62" s="40">
        <f>100*'Table CU Tshs'!S62/'Table CU Tshs'!$Z$62</f>
        <v>3.490078281519952</v>
      </c>
      <c r="T62" s="40">
        <f>100*'Table CU Tshs'!T62/'Table CU Tshs'!$Z$62</f>
        <v>2.6028919713280176</v>
      </c>
      <c r="U62" s="40">
        <f>100*'Table CU Tshs'!U62/'Table CU Tshs'!$Z$62</f>
        <v>1.3775468361364702</v>
      </c>
      <c r="V62" s="40">
        <f>100*'Table CU Tshs'!V62/'Table CU Tshs'!$Z$62</f>
        <v>1.1881059491631936</v>
      </c>
      <c r="W62" s="40">
        <f>100*'Table CU Tshs'!W62/'Table CU Tshs'!$Z$62</f>
        <v>-1.022780364806852</v>
      </c>
      <c r="X62" s="40">
        <f>100*'Table CU Tshs'!X62/'Table CU Tshs'!$Z$62</f>
        <v>92.4046273871595</v>
      </c>
      <c r="Y62" s="40">
        <f>100*'Table CU Tshs'!Y62/'Table CU Tshs'!$Z$62</f>
        <v>7.5953726128405235</v>
      </c>
      <c r="Z62" s="42">
        <f>100*'Table CU Tshs'!Z62/'Table CU Tshs'!$Z$62</f>
        <v>100</v>
      </c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</row>
    <row r="63" spans="1:111" ht="12">
      <c r="A63" s="169"/>
      <c r="B63" s="73" t="s">
        <v>23</v>
      </c>
      <c r="C63" s="40">
        <f>100*'Table CU Tshs'!C63/'Table CU Tshs'!$Z$63</f>
        <v>31.172721590383365</v>
      </c>
      <c r="D63" s="40">
        <f>100*'Table CU Tshs'!D63/'Table CU Tshs'!$Z$63</f>
        <v>3.3461399897448767</v>
      </c>
      <c r="E63" s="40">
        <f>100*'Table CU Tshs'!E63/'Table CU Tshs'!$Z$63</f>
        <v>5.08650744645537</v>
      </c>
      <c r="F63" s="40">
        <f>100*'Table CU Tshs'!F63/'Table CU Tshs'!$Z$63</f>
        <v>0.9164744305446261</v>
      </c>
      <c r="G63" s="40">
        <f>100*'Table CU Tshs'!G63/'Table CU Tshs'!$Z$63</f>
        <v>0.4483122272736849</v>
      </c>
      <c r="H63" s="40">
        <f>100*'Table CU Tshs'!H63/'Table CU Tshs'!$Z$63</f>
        <v>13.232404597222665</v>
      </c>
      <c r="I63" s="40">
        <f>100*'Table CU Tshs'!I63/'Table CU Tshs'!$Z$63</f>
        <v>10.34223649602182</v>
      </c>
      <c r="J63" s="40">
        <f>100*'Table CU Tshs'!J63/'Table CU Tshs'!$Z$63</f>
        <v>1.0181880816749385</v>
      </c>
      <c r="K63" s="40">
        <f>100*'Table CU Tshs'!K63/'Table CU Tshs'!$Z$63</f>
        <v>3.665011753226453</v>
      </c>
      <c r="L63" s="40">
        <f>100*'Table CU Tshs'!L63/'Table CU Tshs'!$Z$63</f>
        <v>2.2036710986333947</v>
      </c>
      <c r="M63" s="135">
        <f>100*'Table CU Tshs'!M63/'Table CU Tshs'!$Z$63</f>
        <v>3.198952578316383</v>
      </c>
      <c r="N63" s="173"/>
      <c r="O63" s="73" t="s">
        <v>23</v>
      </c>
      <c r="P63" s="40">
        <f>100*'Table CU Tshs'!P63/'Table CU Tshs'!$Z$63</f>
        <v>6.067522788987513</v>
      </c>
      <c r="Q63" s="40">
        <f>100*'Table CU Tshs'!Q63/'Table CU Tshs'!$Z$63</f>
        <v>1.3376354223291829</v>
      </c>
      <c r="R63" s="40">
        <f>100*'Table CU Tshs'!R63/'Table CU Tshs'!$Z$63</f>
        <v>2.392205365311526</v>
      </c>
      <c r="S63" s="40">
        <f>100*'Table CU Tshs'!S63/'Table CU Tshs'!$Z$63</f>
        <v>3.4620013796287226</v>
      </c>
      <c r="T63" s="40">
        <f>100*'Table CU Tshs'!T63/'Table CU Tshs'!$Z$63</f>
        <v>2.6204183945265362</v>
      </c>
      <c r="U63" s="40">
        <f>100*'Table CU Tshs'!U63/'Table CU Tshs'!$Z$63</f>
        <v>1.3689066650536998</v>
      </c>
      <c r="V63" s="40">
        <f>100*'Table CU Tshs'!V63/'Table CU Tshs'!$Z$63</f>
        <v>1.2026106160802275</v>
      </c>
      <c r="W63" s="40">
        <f>100*'Table CU Tshs'!W63/'Table CU Tshs'!$Z$63</f>
        <v>-0.9788453813023553</v>
      </c>
      <c r="X63" s="40">
        <f>100*'Table CU Tshs'!X63/'Table CU Tshs'!$Z$63</f>
        <v>92.10307554011264</v>
      </c>
      <c r="Y63" s="40">
        <f>100*'Table CU Tshs'!Y63/'Table CU Tshs'!$Z$63</f>
        <v>7.896924459887345</v>
      </c>
      <c r="Z63" s="42">
        <f>100*'Table CU Tshs'!Z63/'Table CU Tshs'!$Z$63</f>
        <v>100</v>
      </c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</row>
    <row r="64" spans="1:111" ht="12">
      <c r="A64" s="169"/>
      <c r="B64" s="73" t="s">
        <v>24</v>
      </c>
      <c r="C64" s="40">
        <f>100*'Table CU Tshs'!C64/'Table CU Tshs'!$Z$64</f>
        <v>25.085152377763425</v>
      </c>
      <c r="D64" s="40">
        <f>100*'Table CU Tshs'!D64/'Table CU Tshs'!$Z$64</f>
        <v>3.7256121738276446</v>
      </c>
      <c r="E64" s="40">
        <f>100*'Table CU Tshs'!E64/'Table CU Tshs'!$Z$64</f>
        <v>6.074569957008542</v>
      </c>
      <c r="F64" s="40">
        <f>100*'Table CU Tshs'!F64/'Table CU Tshs'!$Z$64</f>
        <v>1.12463967343005</v>
      </c>
      <c r="G64" s="40">
        <f>100*'Table CU Tshs'!G64/'Table CU Tshs'!$Z$64</f>
        <v>0.4776857790925872</v>
      </c>
      <c r="H64" s="40">
        <f>100*'Table CU Tshs'!H64/'Table CU Tshs'!$Z$64</f>
        <v>13.731596720267918</v>
      </c>
      <c r="I64" s="40">
        <f>100*'Table CU Tshs'!I64/'Table CU Tshs'!$Z$64</f>
        <v>10.687561343919201</v>
      </c>
      <c r="J64" s="40">
        <f>100*'Table CU Tshs'!J64/'Table CU Tshs'!$Z$64</f>
        <v>1.1036409845199344</v>
      </c>
      <c r="K64" s="40">
        <f>100*'Table CU Tshs'!K64/'Table CU Tshs'!$Z$64</f>
        <v>4.08688877124347</v>
      </c>
      <c r="L64" s="40">
        <f>100*'Table CU Tshs'!L64/'Table CU Tshs'!$Z$64</f>
        <v>2.230166709271563</v>
      </c>
      <c r="M64" s="135">
        <f>100*'Table CU Tshs'!M64/'Table CU Tshs'!$Z$64</f>
        <v>3.454036890933027</v>
      </c>
      <c r="N64" s="173"/>
      <c r="O64" s="73" t="s">
        <v>24</v>
      </c>
      <c r="P64" s="40">
        <f>100*'Table CU Tshs'!P64/'Table CU Tshs'!$Z$64</f>
        <v>7.181995181338412</v>
      </c>
      <c r="Q64" s="40">
        <f>100*'Table CU Tshs'!Q64/'Table CU Tshs'!$Z$64</f>
        <v>1.1154739498382533</v>
      </c>
      <c r="R64" s="40">
        <f>100*'Table CU Tshs'!R64/'Table CU Tshs'!$Z$64</f>
        <v>2.1792109454079798</v>
      </c>
      <c r="S64" s="40">
        <f>100*'Table CU Tshs'!S64/'Table CU Tshs'!$Z$64</f>
        <v>3.664814097836318</v>
      </c>
      <c r="T64" s="40">
        <f>100*'Table CU Tshs'!T64/'Table CU Tshs'!$Z$64</f>
        <v>2.807319142821372</v>
      </c>
      <c r="U64" s="40">
        <f>100*'Table CU Tshs'!U64/'Table CU Tshs'!$Z$64</f>
        <v>1.4503252793590815</v>
      </c>
      <c r="V64" s="40">
        <f>100*'Table CU Tshs'!V64/'Table CU Tshs'!$Z$64</f>
        <v>1.3028324906361912</v>
      </c>
      <c r="W64" s="40">
        <f>100*'Table CU Tshs'!W64/'Table CU Tshs'!$Z$64</f>
        <v>-1.0252061332591655</v>
      </c>
      <c r="X64" s="40">
        <f>100*'Table CU Tshs'!X64/'Table CU Tshs'!$Z$64</f>
        <v>90.45831633525582</v>
      </c>
      <c r="Y64" s="40">
        <f>100*'Table CU Tshs'!Y64/'Table CU Tshs'!$Z$64</f>
        <v>9.541683664744193</v>
      </c>
      <c r="Z64" s="42">
        <f>100*'Table CU Tshs'!Z64/'Table CU Tshs'!$Z$64</f>
        <v>100</v>
      </c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</row>
    <row r="65" spans="1:111" ht="12">
      <c r="A65" s="175"/>
      <c r="B65" s="73" t="s">
        <v>25</v>
      </c>
      <c r="C65" s="40">
        <f>100*'Table CU Tshs'!C65/'Table CU Tshs'!$Z$65</f>
        <v>26.80208533396448</v>
      </c>
      <c r="D65" s="40">
        <f>100*'Table CU Tshs'!D65/'Table CU Tshs'!$Z$65</f>
        <v>4.019514011456317</v>
      </c>
      <c r="E65" s="40">
        <f>100*'Table CU Tshs'!E65/'Table CU Tshs'!$Z$65</f>
        <v>6.7714206501782845</v>
      </c>
      <c r="F65" s="40">
        <f>100*'Table CU Tshs'!F65/'Table CU Tshs'!$Z$65</f>
        <v>1.2433813311489639</v>
      </c>
      <c r="G65" s="40">
        <f>100*'Table CU Tshs'!G65/'Table CU Tshs'!$Z$65</f>
        <v>0.5301464903028659</v>
      </c>
      <c r="H65" s="40">
        <f>100*'Table CU Tshs'!H65/'Table CU Tshs'!$Z$65</f>
        <v>10.245337447420757</v>
      </c>
      <c r="I65" s="40">
        <f>100*'Table CU Tshs'!I65/'Table CU Tshs'!$Z$65</f>
        <v>10.559812028774456</v>
      </c>
      <c r="J65" s="40">
        <f>100*'Table CU Tshs'!J65/'Table CU Tshs'!$Z$65</f>
        <v>1.1514509074196868</v>
      </c>
      <c r="K65" s="40">
        <f>100*'Table CU Tshs'!K65/'Table CU Tshs'!$Z$65</f>
        <v>5.51953452047611</v>
      </c>
      <c r="L65" s="40">
        <f>100*'Table CU Tshs'!L65/'Table CU Tshs'!$Z$65</f>
        <v>2.1258583742986996</v>
      </c>
      <c r="M65" s="135">
        <f>100*'Table CU Tshs'!M65/'Table CU Tshs'!$Z$65</f>
        <v>3.7398268307333065</v>
      </c>
      <c r="N65" s="164"/>
      <c r="O65" s="73" t="s">
        <v>25</v>
      </c>
      <c r="P65" s="40">
        <f>100*'Table CU Tshs'!P65/'Table CU Tshs'!$Z$65</f>
        <v>6.964719360708112</v>
      </c>
      <c r="Q65" s="40">
        <f>100*'Table CU Tshs'!Q65/'Table CU Tshs'!$Z$65</f>
        <v>1.2701310696628163</v>
      </c>
      <c r="R65" s="40">
        <f>100*'Table CU Tshs'!R65/'Table CU Tshs'!$Z$65</f>
        <v>2.7530086154867837</v>
      </c>
      <c r="S65" s="40">
        <f>100*'Table CU Tshs'!S65/'Table CU Tshs'!$Z$65</f>
        <v>4.238608857740849</v>
      </c>
      <c r="T65" s="40">
        <f>100*'Table CU Tshs'!T65/'Table CU Tshs'!$Z$65</f>
        <v>2.878011234314713</v>
      </c>
      <c r="U65" s="40">
        <f>100*'Table CU Tshs'!U65/'Table CU Tshs'!$Z$65</f>
        <v>1.5911279770597966</v>
      </c>
      <c r="V65" s="40">
        <f>100*'Table CU Tshs'!V65/'Table CU Tshs'!$Z$65</f>
        <v>1.3746158014276801</v>
      </c>
      <c r="W65" s="40">
        <f>100*'Table CU Tshs'!W65/'Table CU Tshs'!$Z$65</f>
        <v>-1.1243226085446418</v>
      </c>
      <c r="X65" s="40">
        <f>100*'Table CU Tshs'!X65/'Table CU Tshs'!$Z$65</f>
        <v>92.65426823403004</v>
      </c>
      <c r="Y65" s="40">
        <f>100*'Table CU Tshs'!Y65/'Table CU Tshs'!$Z$65</f>
        <v>7.345731765969952</v>
      </c>
      <c r="Z65" s="42">
        <f>100*'Table CU Tshs'!Z65/'Table CU Tshs'!$Z$65</f>
        <v>100</v>
      </c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</row>
    <row r="66" spans="1:111" ht="12">
      <c r="A66" s="24"/>
      <c r="B66" s="108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38"/>
      <c r="N66" s="24"/>
      <c r="O66" s="108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6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</row>
    <row r="67" spans="1:111" ht="12">
      <c r="A67" s="169">
        <v>2015</v>
      </c>
      <c r="B67" s="73" t="s">
        <v>22</v>
      </c>
      <c r="C67" s="40">
        <f>100*'Table CU Tshs'!C67/'Table CU Tshs'!$Z$67</f>
        <v>32.321681868302996</v>
      </c>
      <c r="D67" s="40">
        <f>100*'Table CU Tshs'!D67/'Table CU Tshs'!$Z$67</f>
        <v>3.1074595387228836</v>
      </c>
      <c r="E67" s="40">
        <f>100*'Table CU Tshs'!E67/'Table CU Tshs'!$Z$67</f>
        <v>4.578071878189249</v>
      </c>
      <c r="F67" s="40">
        <f>100*'Table CU Tshs'!F67/'Table CU Tshs'!$Z$67</f>
        <v>1.2374350016316193</v>
      </c>
      <c r="G67" s="40">
        <f>100*'Table CU Tshs'!G67/'Table CU Tshs'!$Z$67</f>
        <v>0.4368005663615887</v>
      </c>
      <c r="H67" s="40">
        <f>100*'Table CU Tshs'!H67/'Table CU Tshs'!$Z$67</f>
        <v>12.566392245103868</v>
      </c>
      <c r="I67" s="40">
        <f>100*'Table CU Tshs'!I67/'Table CU Tshs'!$Z$67</f>
        <v>10.482048995586155</v>
      </c>
      <c r="J67" s="40">
        <f>100*'Table CU Tshs'!J67/'Table CU Tshs'!$Z$67</f>
        <v>0.9965701225392853</v>
      </c>
      <c r="K67" s="40">
        <f>100*'Table CU Tshs'!K67/'Table CU Tshs'!$Z$67</f>
        <v>4.328790157878201</v>
      </c>
      <c r="L67" s="40">
        <f>100*'Table CU Tshs'!L67/'Table CU Tshs'!$Z$67</f>
        <v>1.881666534575353</v>
      </c>
      <c r="M67" s="135">
        <f>100*'Table CU Tshs'!M67/'Table CU Tshs'!$Z$67</f>
        <v>3.441635287631208</v>
      </c>
      <c r="N67" s="173" t="s">
        <v>42</v>
      </c>
      <c r="O67" s="73" t="s">
        <v>22</v>
      </c>
      <c r="P67" s="40">
        <f>100*'Table CU Tshs'!P67/'Table CU Tshs'!$Z$67</f>
        <v>5.68487052205239</v>
      </c>
      <c r="Q67" s="40">
        <f>100*'Table CU Tshs'!Q67/'Table CU Tshs'!$Z$67</f>
        <v>1.3256833390129572</v>
      </c>
      <c r="R67" s="40">
        <f>100*'Table CU Tshs'!R67/'Table CU Tshs'!$Z$67</f>
        <v>2.8242171831720864</v>
      </c>
      <c r="S67" s="40">
        <f>100*'Table CU Tshs'!S67/'Table CU Tshs'!$Z$67</f>
        <v>3.2404524746205636</v>
      </c>
      <c r="T67" s="40">
        <f>100*'Table CU Tshs'!T67/'Table CU Tshs'!$Z$67</f>
        <v>2.447361736518998</v>
      </c>
      <c r="U67" s="40">
        <f>100*'Table CU Tshs'!U67/'Table CU Tshs'!$Z$67</f>
        <v>1.3769092438987252</v>
      </c>
      <c r="V67" s="40">
        <f>100*'Table CU Tshs'!V67/'Table CU Tshs'!$Z$67</f>
        <v>1.1676745794837298</v>
      </c>
      <c r="W67" s="40">
        <f>100*'Table CU Tshs'!W67/'Table CU Tshs'!$Z$67</f>
        <v>-1.0798898708342084</v>
      </c>
      <c r="X67" s="40">
        <f>100*'Table CU Tshs'!X67/'Table CU Tshs'!$Z$67</f>
        <v>92.36583140444766</v>
      </c>
      <c r="Y67" s="40">
        <f>100*'Table CU Tshs'!Y67/'Table CU Tshs'!$Z$67</f>
        <v>7.634168595552347</v>
      </c>
      <c r="Z67" s="42">
        <f>100*'Table CU Tshs'!Z67/'Table CU Tshs'!$Z$67</f>
        <v>100</v>
      </c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</row>
    <row r="68" spans="1:111" ht="12">
      <c r="A68" s="169"/>
      <c r="B68" s="73" t="s">
        <v>23</v>
      </c>
      <c r="C68" s="40">
        <f>100*'Table CU Tshs'!C68/'Table CU Tshs'!$Z$68</f>
        <v>31.56703959084616</v>
      </c>
      <c r="D68" s="40">
        <f>100*'Table CU Tshs'!D68/'Table CU Tshs'!$Z$68</f>
        <v>3.7617978639452763</v>
      </c>
      <c r="E68" s="40">
        <f>100*'Table CU Tshs'!E68/'Table CU Tshs'!$Z$68</f>
        <v>4.719296310678881</v>
      </c>
      <c r="F68" s="40">
        <f>100*'Table CU Tshs'!F68/'Table CU Tshs'!$Z$68</f>
        <v>0.9932471400227417</v>
      </c>
      <c r="G68" s="40">
        <f>100*'Table CU Tshs'!G68/'Table CU Tshs'!$Z$68</f>
        <v>0.4077897722710749</v>
      </c>
      <c r="H68" s="40">
        <f>100*'Table CU Tshs'!H68/'Table CU Tshs'!$Z$68</f>
        <v>13.203732793467534</v>
      </c>
      <c r="I68" s="40">
        <f>100*'Table CU Tshs'!I68/'Table CU Tshs'!$Z$68</f>
        <v>10.62892262918163</v>
      </c>
      <c r="J68" s="40">
        <f>100*'Table CU Tshs'!J68/'Table CU Tshs'!$Z$68</f>
        <v>0.9487214835899159</v>
      </c>
      <c r="K68" s="40">
        <f>100*'Table CU Tshs'!K68/'Table CU Tshs'!$Z$68</f>
        <v>4.135934360660717</v>
      </c>
      <c r="L68" s="40">
        <f>100*'Table CU Tshs'!L68/'Table CU Tshs'!$Z$68</f>
        <v>2.069447286871892</v>
      </c>
      <c r="M68" s="135">
        <f>100*'Table CU Tshs'!M68/'Table CU Tshs'!$Z$68</f>
        <v>3.360650842423793</v>
      </c>
      <c r="N68" s="173"/>
      <c r="O68" s="73" t="s">
        <v>23</v>
      </c>
      <c r="P68" s="40">
        <f>100*'Table CU Tshs'!P68/'Table CU Tshs'!$Z$68</f>
        <v>5.7848784426596165</v>
      </c>
      <c r="Q68" s="40">
        <f>100*'Table CU Tshs'!Q68/'Table CU Tshs'!$Z$68</f>
        <v>1.3283866289717712</v>
      </c>
      <c r="R68" s="40">
        <f>100*'Table CU Tshs'!R68/'Table CU Tshs'!$Z$68</f>
        <v>2.3023155124083376</v>
      </c>
      <c r="S68" s="40">
        <f>100*'Table CU Tshs'!S68/'Table CU Tshs'!$Z$68</f>
        <v>3.1570305852640668</v>
      </c>
      <c r="T68" s="40">
        <f>100*'Table CU Tshs'!T68/'Table CU Tshs'!$Z$68</f>
        <v>2.5042579296480096</v>
      </c>
      <c r="U68" s="40">
        <f>100*'Table CU Tshs'!U68/'Table CU Tshs'!$Z$68</f>
        <v>1.3409645099888008</v>
      </c>
      <c r="V68" s="40">
        <f>100*'Table CU Tshs'!V68/'Table CU Tshs'!$Z$68</f>
        <v>1.1592018808624558</v>
      </c>
      <c r="W68" s="40">
        <f>100*'Table CU Tshs'!W68/'Table CU Tshs'!$Z$68</f>
        <v>-1.0597428287315758</v>
      </c>
      <c r="X68" s="40">
        <f>100*'Table CU Tshs'!X68/'Table CU Tshs'!$Z$68</f>
        <v>92.31387273503111</v>
      </c>
      <c r="Y68" s="40">
        <f>100*'Table CU Tshs'!Y68/'Table CU Tshs'!$Z$68</f>
        <v>7.68612726496889</v>
      </c>
      <c r="Z68" s="42">
        <f>100*'Table CU Tshs'!Z68/'Table CU Tshs'!$Z$68</f>
        <v>100</v>
      </c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</row>
    <row r="69" spans="1:111" ht="12">
      <c r="A69" s="169"/>
      <c r="B69" s="73" t="s">
        <v>24</v>
      </c>
      <c r="C69" s="40">
        <f>100*'Table CU Tshs'!C69/'Table CU Tshs'!$Z$69</f>
        <v>26.365004390650967</v>
      </c>
      <c r="D69" s="40">
        <f>100*'Table CU Tshs'!D69/'Table CU Tshs'!$Z$69</f>
        <v>4.106378123006961</v>
      </c>
      <c r="E69" s="40">
        <f>100*'Table CU Tshs'!E69/'Table CU Tshs'!$Z$69</f>
        <v>5.5459697945741455</v>
      </c>
      <c r="F69" s="40">
        <f>100*'Table CU Tshs'!F69/'Table CU Tshs'!$Z$69</f>
        <v>0.9411786227723528</v>
      </c>
      <c r="G69" s="40">
        <f>100*'Table CU Tshs'!G69/'Table CU Tshs'!$Z$69</f>
        <v>0.4490479721125267</v>
      </c>
      <c r="H69" s="40">
        <f>100*'Table CU Tshs'!H69/'Table CU Tshs'!$Z$69</f>
        <v>13.889655049962462</v>
      </c>
      <c r="I69" s="40">
        <f>100*'Table CU Tshs'!I69/'Table CU Tshs'!$Z$69</f>
        <v>11.181915850231386</v>
      </c>
      <c r="J69" s="40">
        <f>100*'Table CU Tshs'!J69/'Table CU Tshs'!$Z$69</f>
        <v>1.1467815607318548</v>
      </c>
      <c r="K69" s="40">
        <f>100*'Table CU Tshs'!K69/'Table CU Tshs'!$Z$69</f>
        <v>4.549157331283154</v>
      </c>
      <c r="L69" s="40">
        <f>100*'Table CU Tshs'!L69/'Table CU Tshs'!$Z$69</f>
        <v>2.194505944257583</v>
      </c>
      <c r="M69" s="135">
        <f>100*'Table CU Tshs'!M69/'Table CU Tshs'!$Z$69</f>
        <v>3.796716055505731</v>
      </c>
      <c r="N69" s="173"/>
      <c r="O69" s="73" t="s">
        <v>24</v>
      </c>
      <c r="P69" s="40">
        <f>100*'Table CU Tshs'!P69/'Table CU Tshs'!$Z$69</f>
        <v>7.21137512348544</v>
      </c>
      <c r="Q69" s="40">
        <f>100*'Table CU Tshs'!Q69/'Table CU Tshs'!$Z$69</f>
        <v>1.042342955349455</v>
      </c>
      <c r="R69" s="40">
        <f>100*'Table CU Tshs'!R69/'Table CU Tshs'!$Z$69</f>
        <v>2.0456679529117436</v>
      </c>
      <c r="S69" s="40">
        <f>100*'Table CU Tshs'!S69/'Table CU Tshs'!$Z$69</f>
        <v>3.336189082030232</v>
      </c>
      <c r="T69" s="40">
        <f>100*'Table CU Tshs'!T69/'Table CU Tshs'!$Z$69</f>
        <v>2.673474964599158</v>
      </c>
      <c r="U69" s="40">
        <f>100*'Table CU Tshs'!U69/'Table CU Tshs'!$Z$69</f>
        <v>1.4526793619530087</v>
      </c>
      <c r="V69" s="40">
        <f>100*'Table CU Tshs'!V69/'Table CU Tshs'!$Z$69</f>
        <v>1.2974926186602762</v>
      </c>
      <c r="W69" s="40">
        <f>100*'Table CU Tshs'!W69/'Table CU Tshs'!$Z$69</f>
        <v>-1.1967132258517343</v>
      </c>
      <c r="X69" s="40">
        <f>100*'Table CU Tshs'!X69/'Table CU Tshs'!$Z$69</f>
        <v>92.02881952822669</v>
      </c>
      <c r="Y69" s="40">
        <f>100*'Table CU Tshs'!Y69/'Table CU Tshs'!$Z$69</f>
        <v>7.971180471773323</v>
      </c>
      <c r="Z69" s="42">
        <f>100*'Table CU Tshs'!Z69/'Table CU Tshs'!$Z$69</f>
        <v>100</v>
      </c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</row>
    <row r="70" spans="1:111" ht="12">
      <c r="A70" s="175"/>
      <c r="B70" s="73" t="s">
        <v>25</v>
      </c>
      <c r="C70" s="40">
        <f>100*'Table CU Tshs'!C70/'Table CU Tshs'!$Z$70</f>
        <v>25.670630002304357</v>
      </c>
      <c r="D70" s="40">
        <f>100*'Table CU Tshs'!D70/'Table CU Tshs'!$Z$70</f>
        <v>5.121551675681625</v>
      </c>
      <c r="E70" s="40">
        <f>100*'Table CU Tshs'!E70/'Table CU Tshs'!$Z$70</f>
        <v>6.154161459831313</v>
      </c>
      <c r="F70" s="40">
        <f>100*'Table CU Tshs'!F70/'Table CU Tshs'!$Z$70</f>
        <v>0.7878793130361553</v>
      </c>
      <c r="G70" s="40">
        <f>100*'Table CU Tshs'!G70/'Table CU Tshs'!$Z$70</f>
        <v>0.4355276036372546</v>
      </c>
      <c r="H70" s="40">
        <f>100*'Table CU Tshs'!H70/'Table CU Tshs'!$Z$70</f>
        <v>14.806813712060057</v>
      </c>
      <c r="I70" s="40">
        <f>100*'Table CU Tshs'!I70/'Table CU Tshs'!$Z$70</f>
        <v>10.486616749762808</v>
      </c>
      <c r="J70" s="40">
        <f>100*'Table CU Tshs'!J70/'Table CU Tshs'!$Z$70</f>
        <v>1.1255894362782333</v>
      </c>
      <c r="K70" s="40">
        <f>100*'Table CU Tshs'!K70/'Table CU Tshs'!$Z$70</f>
        <v>4.012059093932344</v>
      </c>
      <c r="L70" s="40">
        <f>100*'Table CU Tshs'!L70/'Table CU Tshs'!$Z$70</f>
        <v>1.8255366403810536</v>
      </c>
      <c r="M70" s="135">
        <f>100*'Table CU Tshs'!M70/'Table CU Tshs'!$Z$70</f>
        <v>3.7354516640741497</v>
      </c>
      <c r="N70" s="164"/>
      <c r="O70" s="73" t="s">
        <v>25</v>
      </c>
      <c r="P70" s="40">
        <f>100*'Table CU Tshs'!P70/'Table CU Tshs'!$Z$70</f>
        <v>7.103624826243229</v>
      </c>
      <c r="Q70" s="40">
        <f>100*'Table CU Tshs'!Q70/'Table CU Tshs'!$Z$70</f>
        <v>1.154433419754756</v>
      </c>
      <c r="R70" s="40">
        <f>100*'Table CU Tshs'!R70/'Table CU Tshs'!$Z$70</f>
        <v>2.336430415781544</v>
      </c>
      <c r="S70" s="40">
        <f>100*'Table CU Tshs'!S70/'Table CU Tshs'!$Z$70</f>
        <v>3.180844505647483</v>
      </c>
      <c r="T70" s="40">
        <f>100*'Table CU Tshs'!T70/'Table CU Tshs'!$Z$70</f>
        <v>2.5442536327919743</v>
      </c>
      <c r="U70" s="40">
        <f>100*'Table CU Tshs'!U70/'Table CU Tshs'!$Z$70</f>
        <v>1.4473849589829395</v>
      </c>
      <c r="V70" s="40">
        <f>100*'Table CU Tshs'!V70/'Table CU Tshs'!$Z$70</f>
        <v>1.2645430258934862</v>
      </c>
      <c r="W70" s="40">
        <f>100*'Table CU Tshs'!W70/'Table CU Tshs'!$Z$70</f>
        <v>-1.2340959636489972</v>
      </c>
      <c r="X70" s="40">
        <f>100*'Table CU Tshs'!X70/'Table CU Tshs'!$Z$70</f>
        <v>91.95923617242575</v>
      </c>
      <c r="Y70" s="40">
        <f>100*'Table CU Tshs'!Y70/'Table CU Tshs'!$Z$70</f>
        <v>8.040763827574251</v>
      </c>
      <c r="Z70" s="42">
        <f>100*'Table CU Tshs'!Z70/'Table CU Tshs'!$Z$70</f>
        <v>100</v>
      </c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</row>
    <row r="71" spans="1:111" ht="12">
      <c r="A71" s="100"/>
      <c r="B71" s="124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39"/>
      <c r="N71" s="30"/>
      <c r="O71" s="124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6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</row>
    <row r="72" spans="1:111" ht="12">
      <c r="A72" s="168">
        <v>2016</v>
      </c>
      <c r="B72" s="56" t="s">
        <v>22</v>
      </c>
      <c r="C72" s="40">
        <f>100*'Table CU Tshs'!C72/'Table CU Tshs'!$Z$72</f>
        <v>31.786725548120472</v>
      </c>
      <c r="D72" s="40">
        <f>100*'Table CU Tshs'!D72/'Table CU Tshs'!$Z$72</f>
        <v>4.526496687325625</v>
      </c>
      <c r="E72" s="40">
        <f>100*'Table CU Tshs'!E72/'Table CU Tshs'!$Z$72</f>
        <v>3.2835659985781556</v>
      </c>
      <c r="F72" s="40">
        <f>100*'Table CU Tshs'!F72/'Table CU Tshs'!$Z$72</f>
        <v>1.1114294678438323</v>
      </c>
      <c r="G72" s="40">
        <f>100*'Table CU Tshs'!G72/'Table CU Tshs'!$Z$72</f>
        <v>0.37413545436433404</v>
      </c>
      <c r="H72" s="40">
        <f>100*'Table CU Tshs'!H72/'Table CU Tshs'!$Z$72</f>
        <v>13.264889350252062</v>
      </c>
      <c r="I72" s="40">
        <f>100*'Table CU Tshs'!I72/'Table CU Tshs'!$Z$72</f>
        <v>10.274402967708342</v>
      </c>
      <c r="J72" s="40">
        <f>100*'Table CU Tshs'!J72/'Table CU Tshs'!$Z$72</f>
        <v>0.8709550039842685</v>
      </c>
      <c r="K72" s="40">
        <f>100*'Table CU Tshs'!K72/'Table CU Tshs'!$Z$72</f>
        <v>4.77473366620237</v>
      </c>
      <c r="L72" s="40">
        <f>100*'Table CU Tshs'!L72/'Table CU Tshs'!$Z$72</f>
        <v>1.8602008165863662</v>
      </c>
      <c r="M72" s="51">
        <f>100*'Table CU Tshs'!M72/'Table CU Tshs'!$Z$72</f>
        <v>3.5365187428117797</v>
      </c>
      <c r="N72" s="172" t="s">
        <v>44</v>
      </c>
      <c r="O72" s="56" t="s">
        <v>22</v>
      </c>
      <c r="P72" s="40">
        <f>100*'Table CU Tshs'!P72/'Table CU Tshs'!$Z$72</f>
        <v>6.333028484344791</v>
      </c>
      <c r="Q72" s="40">
        <f>100*'Table CU Tshs'!Q72/'Table CU Tshs'!$Z$72</f>
        <v>1.251775080110764</v>
      </c>
      <c r="R72" s="40">
        <f>100*'Table CU Tshs'!R72/'Table CU Tshs'!$Z$72</f>
        <v>2.4434634344682853</v>
      </c>
      <c r="S72" s="40">
        <f>100*'Table CU Tshs'!S72/'Table CU Tshs'!$Z$72</f>
        <v>2.909659129714061</v>
      </c>
      <c r="T72" s="40">
        <f>100*'Table CU Tshs'!T72/'Table CU Tshs'!$Z$72</f>
        <v>2.2337364788029115</v>
      </c>
      <c r="U72" s="40">
        <f>100*'Table CU Tshs'!U72/'Table CU Tshs'!$Z$72</f>
        <v>1.3494794118919033</v>
      </c>
      <c r="V72" s="40">
        <f>100*'Table CU Tshs'!V72/'Table CU Tshs'!$Z$72</f>
        <v>1.1324217718226433</v>
      </c>
      <c r="W72" s="40">
        <f>100*'Table CU Tshs'!W72/'Table CU Tshs'!$Z$72</f>
        <v>-1.080870381559494</v>
      </c>
      <c r="X72" s="40">
        <f>100*'Table CU Tshs'!X72/'Table CU Tshs'!$Z$72</f>
        <v>92.23674711337347</v>
      </c>
      <c r="Y72" s="40">
        <f>100*'Table CU Tshs'!Y72/'Table CU Tshs'!$Z$72</f>
        <v>7.7632528866265345</v>
      </c>
      <c r="Z72" s="42">
        <f>100*'Table CU Tshs'!Z72/'Table CU Tshs'!$Z$72</f>
        <v>100</v>
      </c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</row>
    <row r="73" spans="1:111" ht="12">
      <c r="A73" s="169"/>
      <c r="B73" s="56" t="s">
        <v>23</v>
      </c>
      <c r="C73" s="40">
        <f>100*'Table CU Tshs'!C73/'Table CU Tshs'!$Z$73</f>
        <v>32.159005844385725</v>
      </c>
      <c r="D73" s="40">
        <f>100*'Table CU Tshs'!D73/'Table CU Tshs'!$Z$73</f>
        <v>4.405433601923979</v>
      </c>
      <c r="E73" s="40">
        <f>100*'Table CU Tshs'!E73/'Table CU Tshs'!$Z$73</f>
        <v>4.811175767610579</v>
      </c>
      <c r="F73" s="40">
        <f>100*'Table CU Tshs'!F73/'Table CU Tshs'!$Z$73</f>
        <v>0.8263608694188096</v>
      </c>
      <c r="G73" s="40">
        <f>100*'Table CU Tshs'!G73/'Table CU Tshs'!$Z$73</f>
        <v>0.38387389838613456</v>
      </c>
      <c r="H73" s="40">
        <f>100*'Table CU Tshs'!H73/'Table CU Tshs'!$Z$73</f>
        <v>13.383066341403131</v>
      </c>
      <c r="I73" s="40">
        <f>100*'Table CU Tshs'!I73/'Table CU Tshs'!$Z$73</f>
        <v>10.52644122788902</v>
      </c>
      <c r="J73" s="40">
        <f>100*'Table CU Tshs'!J73/'Table CU Tshs'!$Z$73</f>
        <v>0.860215447494277</v>
      </c>
      <c r="K73" s="40">
        <f>100*'Table CU Tshs'!K73/'Table CU Tshs'!$Z$73</f>
        <v>3.8526733545725493</v>
      </c>
      <c r="L73" s="40">
        <f>100*'Table CU Tshs'!L73/'Table CU Tshs'!$Z$73</f>
        <v>1.9967299100943712</v>
      </c>
      <c r="M73" s="51">
        <f>100*'Table CU Tshs'!M73/'Table CU Tshs'!$Z$73</f>
        <v>3.4744612901369605</v>
      </c>
      <c r="N73" s="173"/>
      <c r="O73" s="56" t="s">
        <v>23</v>
      </c>
      <c r="P73" s="40">
        <f>100*'Table CU Tshs'!P73/'Table CU Tshs'!$Z$73</f>
        <v>6.146932151573628</v>
      </c>
      <c r="Q73" s="40">
        <f>100*'Table CU Tshs'!Q73/'Table CU Tshs'!$Z$73</f>
        <v>1.3430042945951004</v>
      </c>
      <c r="R73" s="40">
        <f>100*'Table CU Tshs'!R73/'Table CU Tshs'!$Z$73</f>
        <v>2.24061861721567</v>
      </c>
      <c r="S73" s="40">
        <f>100*'Table CU Tshs'!S73/'Table CU Tshs'!$Z$73</f>
        <v>2.845577035471361</v>
      </c>
      <c r="T73" s="40">
        <f>100*'Table CU Tshs'!T73/'Table CU Tshs'!$Z$73</f>
        <v>2.3529790985503225</v>
      </c>
      <c r="U73" s="40">
        <f>100*'Table CU Tshs'!U73/'Table CU Tshs'!$Z$73</f>
        <v>1.3426336918114852</v>
      </c>
      <c r="V73" s="40">
        <f>100*'Table CU Tshs'!V73/'Table CU Tshs'!$Z$73</f>
        <v>1.1139935779353607</v>
      </c>
      <c r="W73" s="40">
        <f>100*'Table CU Tshs'!W73/'Table CU Tshs'!$Z$73</f>
        <v>-1.033890293175841</v>
      </c>
      <c r="X73" s="40">
        <f>100*'Table CU Tshs'!X73/'Table CU Tshs'!$Z$73</f>
        <v>93.03128572729263</v>
      </c>
      <c r="Y73" s="40">
        <f>100*'Table CU Tshs'!Y73/'Table CU Tshs'!$Z$73</f>
        <v>6.96871427270737</v>
      </c>
      <c r="Z73" s="42">
        <f>100*'Table CU Tshs'!Z73/'Table CU Tshs'!$Z$73</f>
        <v>100</v>
      </c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</row>
    <row r="74" spans="1:111" ht="12">
      <c r="A74" s="169"/>
      <c r="B74" s="56" t="s">
        <v>24</v>
      </c>
      <c r="C74" s="40">
        <f>100*'Table CU Tshs'!C74/'Table CU Tshs'!$Z$74</f>
        <v>26.359063493683568</v>
      </c>
      <c r="D74" s="40">
        <f>100*'Table CU Tshs'!D74/'Table CU Tshs'!$Z$74</f>
        <v>5.06985942580691</v>
      </c>
      <c r="E74" s="40">
        <f>100*'Table CU Tshs'!E74/'Table CU Tshs'!$Z$74</f>
        <v>5.743660448996373</v>
      </c>
      <c r="F74" s="40">
        <f>100*'Table CU Tshs'!F74/'Table CU Tshs'!$Z$74</f>
        <v>0.7764470465889013</v>
      </c>
      <c r="G74" s="40">
        <f>100*'Table CU Tshs'!G74/'Table CU Tshs'!$Z$74</f>
        <v>0.45883789454491986</v>
      </c>
      <c r="H74" s="40">
        <f>100*'Table CU Tshs'!H74/'Table CU Tshs'!$Z$74</f>
        <v>14.326891718531314</v>
      </c>
      <c r="I74" s="40">
        <f>100*'Table CU Tshs'!I74/'Table CU Tshs'!$Z$74</f>
        <v>10.356307731436948</v>
      </c>
      <c r="J74" s="40">
        <f>100*'Table CU Tshs'!J74/'Table CU Tshs'!$Z$74</f>
        <v>1.0649888422597205</v>
      </c>
      <c r="K74" s="40">
        <f>100*'Table CU Tshs'!K74/'Table CU Tshs'!$Z$74</f>
        <v>4.8128176311869035</v>
      </c>
      <c r="L74" s="40">
        <f>100*'Table CU Tshs'!L74/'Table CU Tshs'!$Z$74</f>
        <v>2.140357357552566</v>
      </c>
      <c r="M74" s="51">
        <f>100*'Table CU Tshs'!M74/'Table CU Tshs'!$Z$74</f>
        <v>3.6822447448797964</v>
      </c>
      <c r="N74" s="173"/>
      <c r="O74" s="56" t="s">
        <v>24</v>
      </c>
      <c r="P74" s="40">
        <f>100*'Table CU Tshs'!P74/'Table CU Tshs'!$Z$74</f>
        <v>6.346729032800539</v>
      </c>
      <c r="Q74" s="40">
        <f>100*'Table CU Tshs'!Q74/'Table CU Tshs'!$Z$74</f>
        <v>0.9779479191016738</v>
      </c>
      <c r="R74" s="40">
        <f>100*'Table CU Tshs'!R74/'Table CU Tshs'!$Z$74</f>
        <v>1.9690761869218738</v>
      </c>
      <c r="S74" s="40">
        <f>100*'Table CU Tshs'!S74/'Table CU Tshs'!$Z$74</f>
        <v>3.0333568554148207</v>
      </c>
      <c r="T74" s="40">
        <f>100*'Table CU Tshs'!T74/'Table CU Tshs'!$Z$74</f>
        <v>2.3901396610978494</v>
      </c>
      <c r="U74" s="40">
        <f>100*'Table CU Tshs'!U74/'Table CU Tshs'!$Z$74</f>
        <v>1.4153891526931865</v>
      </c>
      <c r="V74" s="40">
        <f>100*'Table CU Tshs'!V74/'Table CU Tshs'!$Z$74</f>
        <v>1.2302010000867472</v>
      </c>
      <c r="W74" s="40">
        <f>100*'Table CU Tshs'!W74/'Table CU Tshs'!$Z$74</f>
        <v>-1.042673911319148</v>
      </c>
      <c r="X74" s="40">
        <f>100*'Table CU Tshs'!X74/'Table CU Tshs'!$Z$74</f>
        <v>91.11164223226547</v>
      </c>
      <c r="Y74" s="40">
        <f>100*'Table CU Tshs'!Y74/'Table CU Tshs'!$Z$74</f>
        <v>8.888357767734544</v>
      </c>
      <c r="Z74" s="42">
        <f>100*'Table CU Tshs'!Z74/'Table CU Tshs'!$Z$74</f>
        <v>100</v>
      </c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</row>
    <row r="75" spans="1:111" ht="12.75" thickBot="1">
      <c r="A75" s="170"/>
      <c r="B75" s="127" t="s">
        <v>25</v>
      </c>
      <c r="C75" s="40">
        <f>100*'Table CU Tshs'!C75/'Table CU Tshs'!$Z$75</f>
        <v>25.84978470307783</v>
      </c>
      <c r="D75" s="40">
        <f>100*'Table CU Tshs'!D75/'Table CU Tshs'!$Z$75</f>
        <v>5.199203717321992</v>
      </c>
      <c r="E75" s="40">
        <f>100*'Table CU Tshs'!E75/'Table CU Tshs'!$Z$75</f>
        <v>6.636302122789807</v>
      </c>
      <c r="F75" s="40">
        <f>100*'Table CU Tshs'!F75/'Table CU Tshs'!$Z$75</f>
        <v>0.8130905485501996</v>
      </c>
      <c r="G75" s="40">
        <f>100*'Table CU Tshs'!G75/'Table CU Tshs'!$Z$75</f>
        <v>0.4144079379210299</v>
      </c>
      <c r="H75" s="40">
        <f>100*'Table CU Tshs'!H75/'Table CU Tshs'!$Z$75</f>
        <v>14.86858510934394</v>
      </c>
      <c r="I75" s="40">
        <f>100*'Table CU Tshs'!I75/'Table CU Tshs'!$Z$75</f>
        <v>11.606266236321842</v>
      </c>
      <c r="J75" s="40">
        <f>100*'Table CU Tshs'!J75/'Table CU Tshs'!$Z$75</f>
        <v>1.2525418571285638</v>
      </c>
      <c r="K75" s="40">
        <f>100*'Table CU Tshs'!K75/'Table CU Tshs'!$Z$75</f>
        <v>3.8293982270979408</v>
      </c>
      <c r="L75" s="40">
        <f>100*'Table CU Tshs'!L75/'Table CU Tshs'!$Z$75</f>
        <v>1.815593082138541</v>
      </c>
      <c r="M75" s="51">
        <f>100*'Table CU Tshs'!M75/'Table CU Tshs'!$Z$75</f>
        <v>3.6976396236220186</v>
      </c>
      <c r="N75" s="174"/>
      <c r="O75" s="127" t="s">
        <v>25</v>
      </c>
      <c r="P75" s="40">
        <f>100*'Table CU Tshs'!P75/'Table CU Tshs'!$Z$75</f>
        <v>6.239246452307276</v>
      </c>
      <c r="Q75" s="40">
        <f>100*'Table CU Tshs'!Q75/'Table CU Tshs'!$Z$75</f>
        <v>1.1544718509218268</v>
      </c>
      <c r="R75" s="40">
        <f>100*'Table CU Tshs'!R75/'Table CU Tshs'!$Z$75</f>
        <v>2.1679048223813906</v>
      </c>
      <c r="S75" s="40">
        <f>100*'Table CU Tshs'!S75/'Table CU Tshs'!$Z$75</f>
        <v>3.0234495432723927</v>
      </c>
      <c r="T75" s="40">
        <f>100*'Table CU Tshs'!T75/'Table CU Tshs'!$Z$75</f>
        <v>2.3736234836419126</v>
      </c>
      <c r="U75" s="40">
        <f>100*'Table CU Tshs'!U75/'Table CU Tshs'!$Z$75</f>
        <v>1.4073917045457318</v>
      </c>
      <c r="V75" s="40">
        <f>100*'Table CU Tshs'!V75/'Table CU Tshs'!$Z$75</f>
        <v>1.2399290229834838</v>
      </c>
      <c r="W75" s="40">
        <f>100*'Table CU Tshs'!W75/'Table CU Tshs'!$Z$75</f>
        <v>-1.014724499950207</v>
      </c>
      <c r="X75" s="40">
        <f>100*'Table CU Tshs'!X75/'Table CU Tshs'!$Z$75</f>
        <v>92.5741055454175</v>
      </c>
      <c r="Y75" s="40">
        <f>100*'Table CU Tshs'!Y75/'Table CU Tshs'!$Z$75</f>
        <v>7.425894454582499</v>
      </c>
      <c r="Z75" s="42">
        <f>100*'Table CU Tshs'!Z75/'Table CU Tshs'!$Z$75</f>
        <v>100</v>
      </c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</row>
    <row r="76" spans="1:111" ht="12">
      <c r="A76" s="26"/>
      <c r="B76" s="144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3"/>
      <c r="N76" s="13"/>
      <c r="O76" s="144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4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</row>
    <row r="77" spans="1:111" ht="12">
      <c r="A77" s="168">
        <v>2017</v>
      </c>
      <c r="B77" s="73" t="s">
        <v>22</v>
      </c>
      <c r="C77" s="40">
        <f>100*'Table CU Tshs'!C77/'Table CU Tshs'!$Z$77</f>
        <v>31.276172203064153</v>
      </c>
      <c r="D77" s="40">
        <f>100*'Table CU Tshs'!D77/'Table CU Tshs'!$Z$77</f>
        <v>4.361113596899901</v>
      </c>
      <c r="E77" s="40">
        <f>100*'Table CU Tshs'!E77/'Table CU Tshs'!$Z$77</f>
        <v>4.6719185704260635</v>
      </c>
      <c r="F77" s="40">
        <f>100*'Table CU Tshs'!F77/'Table CU Tshs'!$Z$77</f>
        <v>0.8771330751309144</v>
      </c>
      <c r="G77" s="40">
        <f>100*'Table CU Tshs'!G77/'Table CU Tshs'!$Z$77</f>
        <v>0.4125862488231325</v>
      </c>
      <c r="H77" s="40">
        <f>100*'Table CU Tshs'!H77/'Table CU Tshs'!$Z$77</f>
        <v>12.626205505789207</v>
      </c>
      <c r="I77" s="40">
        <f>100*'Table CU Tshs'!I77/'Table CU Tshs'!$Z$77</f>
        <v>10.893445087710477</v>
      </c>
      <c r="J77" s="40">
        <f>100*'Table CU Tshs'!J77/'Table CU Tshs'!$Z$77</f>
        <v>0.8806575021228649</v>
      </c>
      <c r="K77" s="40">
        <f>100*'Table CU Tshs'!K77/'Table CU Tshs'!$Z$77</f>
        <v>4.4761122172862375</v>
      </c>
      <c r="L77" s="40">
        <f>100*'Table CU Tshs'!L77/'Table CU Tshs'!$Z$77</f>
        <v>1.8851186955921642</v>
      </c>
      <c r="M77" s="40">
        <f>100*'Table CU Tshs'!M77/'Table CU Tshs'!$Z$77</f>
        <v>3.562425711162089</v>
      </c>
      <c r="N77" s="171" t="s">
        <v>47</v>
      </c>
      <c r="O77" s="160" t="s">
        <v>22</v>
      </c>
      <c r="P77" s="40">
        <f>100*'Table CU Tshs'!P77/'Table CU Tshs'!$Z$77</f>
        <v>5.660315201385887</v>
      </c>
      <c r="Q77" s="40">
        <f>100*'Table CU Tshs'!Q77/'Table CU Tshs'!$Z$77</f>
        <v>1.205356285039561</v>
      </c>
      <c r="R77" s="40">
        <f>100*'Table CU Tshs'!R77/'Table CU Tshs'!$Z$77</f>
        <v>2.3312028180214504</v>
      </c>
      <c r="S77" s="40">
        <f>100*'Table CU Tshs'!S77/'Table CU Tshs'!$Z$77</f>
        <v>2.7633732093474808</v>
      </c>
      <c r="T77" s="40">
        <f>100*'Table CU Tshs'!T77/'Table CU Tshs'!$Z$77</f>
        <v>2.216370792479916</v>
      </c>
      <c r="U77" s="40">
        <f>100*'Table CU Tshs'!U77/'Table CU Tshs'!$Z$77</f>
        <v>1.3530535374407597</v>
      </c>
      <c r="V77" s="40">
        <f>100*'Table CU Tshs'!V77/'Table CU Tshs'!$Z$77</f>
        <v>1.144242144191532</v>
      </c>
      <c r="W77" s="40">
        <f>100*'Table CU Tshs'!W77/'Table CU Tshs'!$Z$77</f>
        <v>-0.9299662048466045</v>
      </c>
      <c r="X77" s="40">
        <f>100*'Table CU Tshs'!X77/'Table CU Tshs'!$Z$77</f>
        <v>91.66683619706718</v>
      </c>
      <c r="Y77" s="40">
        <f>100*'Table CU Tshs'!Y77/'Table CU Tshs'!$Z$77</f>
        <v>8.333163802932804</v>
      </c>
      <c r="Z77" s="40">
        <f>100*'Table CU Tshs'!Z77/'Table CU Tshs'!$Z$77</f>
        <v>100</v>
      </c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</row>
    <row r="78" spans="1:111" ht="12">
      <c r="A78" s="169"/>
      <c r="B78" s="73" t="s">
        <v>23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171"/>
      <c r="O78" s="160" t="s">
        <v>23</v>
      </c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4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</row>
    <row r="79" spans="1:111" ht="12">
      <c r="A79" s="169"/>
      <c r="B79" s="73" t="s">
        <v>24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171"/>
      <c r="O79" s="160" t="s">
        <v>24</v>
      </c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4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</row>
    <row r="80" spans="1:111" ht="12.75" thickBot="1">
      <c r="A80" s="170"/>
      <c r="B80" s="73" t="s">
        <v>25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171"/>
      <c r="O80" s="160" t="s">
        <v>25</v>
      </c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4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</row>
    <row r="81" spans="1:111" ht="12">
      <c r="A81" s="17"/>
      <c r="B81" s="11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1"/>
      <c r="O81" s="11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</row>
    <row r="82" spans="1:111" ht="12">
      <c r="A82" s="17"/>
      <c r="B82" s="1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1"/>
      <c r="O82" s="11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</row>
    <row r="83" spans="1:111" ht="12">
      <c r="A83" s="17"/>
      <c r="B83" s="11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1"/>
      <c r="O83" s="11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</row>
    <row r="84" spans="1:111" ht="12">
      <c r="A84" s="17"/>
      <c r="B84" s="11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1"/>
      <c r="O84" s="11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</row>
    <row r="85" spans="1:111" ht="12">
      <c r="A85" s="17"/>
      <c r="B85" s="11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1"/>
      <c r="O85" s="11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</row>
    <row r="86" spans="1:26" ht="12">
      <c r="A86" s="17"/>
      <c r="B86" s="11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1"/>
      <c r="O86" s="11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2">
      <c r="A87" s="17"/>
      <c r="B87" s="11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1"/>
      <c r="O87" s="11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2">
      <c r="A88" s="17"/>
      <c r="B88" s="11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1"/>
      <c r="O88" s="11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2">
      <c r="A89" s="17"/>
      <c r="B89" s="11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1"/>
      <c r="O89" s="11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2">
      <c r="A90" s="17"/>
      <c r="B90" s="11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1"/>
      <c r="O90" s="11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2">
      <c r="A91" s="17"/>
      <c r="B91" s="11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1"/>
      <c r="O91" s="11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2">
      <c r="A92" s="17"/>
      <c r="B92" s="11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1"/>
      <c r="O92" s="11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2">
      <c r="A93" s="17"/>
      <c r="B93" s="11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1"/>
      <c r="O93" s="11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2">
      <c r="A94" s="17"/>
      <c r="B94" s="11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1"/>
      <c r="O94" s="11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2">
      <c r="A95" s="17"/>
      <c r="B95" s="11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1"/>
      <c r="O95" s="11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2">
      <c r="A96" s="17"/>
      <c r="B96" s="11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1"/>
      <c r="O96" s="11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2">
      <c r="A97" s="17"/>
      <c r="B97" s="11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1"/>
      <c r="O97" s="11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2">
      <c r="A98" s="17"/>
      <c r="B98" s="11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1"/>
      <c r="O98" s="11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2">
      <c r="A99" s="17"/>
      <c r="B99" s="11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1"/>
      <c r="O99" s="11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2">
      <c r="A100" s="17"/>
      <c r="B100" s="11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1"/>
      <c r="O100" s="11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111" s="19" customFormat="1" ht="12">
      <c r="A101" s="17"/>
      <c r="B101" s="11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1"/>
      <c r="O101" s="11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</row>
    <row r="102" spans="1:111" s="19" customFormat="1" ht="12">
      <c r="A102" s="17"/>
      <c r="B102" s="11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1"/>
      <c r="O102" s="11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</row>
    <row r="103" spans="1:111" s="19" customFormat="1" ht="12">
      <c r="A103" s="17"/>
      <c r="B103" s="11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1"/>
      <c r="O103" s="11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</row>
    <row r="104" spans="1:111" s="19" customFormat="1" ht="12">
      <c r="A104" s="17"/>
      <c r="B104" s="11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1"/>
      <c r="O104" s="11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</row>
    <row r="105" spans="1:111" s="19" customFormat="1" ht="12">
      <c r="A105" s="17"/>
      <c r="B105" s="11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1"/>
      <c r="O105" s="11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</row>
    <row r="106" spans="1:111" s="19" customFormat="1" ht="12">
      <c r="A106" s="17"/>
      <c r="B106" s="11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1"/>
      <c r="O106" s="11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</row>
    <row r="107" spans="1:111" s="19" customFormat="1" ht="12">
      <c r="A107" s="17"/>
      <c r="B107" s="11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1"/>
      <c r="O107" s="11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</row>
    <row r="108" spans="1:111" s="19" customFormat="1" ht="12">
      <c r="A108" s="17"/>
      <c r="B108" s="11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1"/>
      <c r="O108" s="11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</row>
    <row r="109" spans="1:111" s="19" customFormat="1" ht="12">
      <c r="A109" s="17"/>
      <c r="B109" s="11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1"/>
      <c r="O109" s="11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</row>
    <row r="110" spans="1:111" s="19" customFormat="1" ht="12">
      <c r="A110" s="17"/>
      <c r="B110" s="11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1"/>
      <c r="O110" s="11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</row>
    <row r="111" spans="1:111" s="19" customFormat="1" ht="12">
      <c r="A111" s="17"/>
      <c r="B111" s="11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1"/>
      <c r="O111" s="11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</row>
    <row r="112" spans="1:111" s="19" customFormat="1" ht="12">
      <c r="A112" s="17"/>
      <c r="B112" s="11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1"/>
      <c r="O112" s="11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</row>
    <row r="113" spans="1:111" s="19" customFormat="1" ht="12">
      <c r="A113" s="17"/>
      <c r="B113" s="11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1"/>
      <c r="O113" s="11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</row>
    <row r="114" spans="1:111" s="19" customFormat="1" ht="12">
      <c r="A114" s="17"/>
      <c r="B114" s="11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1"/>
      <c r="O114" s="11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</row>
    <row r="115" spans="1:111" s="19" customFormat="1" ht="12">
      <c r="A115" s="17"/>
      <c r="B115" s="11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1"/>
      <c r="O115" s="11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</row>
    <row r="116" spans="1:111" s="19" customFormat="1" ht="12">
      <c r="A116" s="17"/>
      <c r="B116" s="11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1"/>
      <c r="O116" s="11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</row>
    <row r="117" spans="1:111" s="19" customFormat="1" ht="12">
      <c r="A117" s="17"/>
      <c r="B117" s="11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1"/>
      <c r="O117" s="11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</row>
    <row r="118" spans="1:111" s="19" customFormat="1" ht="12">
      <c r="A118" s="17"/>
      <c r="B118" s="11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1"/>
      <c r="O118" s="11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</row>
    <row r="119" spans="1:111" s="19" customFormat="1" ht="12">
      <c r="A119" s="17"/>
      <c r="B119" s="11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1"/>
      <c r="O119" s="11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</row>
    <row r="120" spans="1:111" s="19" customFormat="1" ht="12">
      <c r="A120" s="17"/>
      <c r="B120" s="11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1"/>
      <c r="O120" s="11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</row>
    <row r="121" spans="1:111" s="19" customFormat="1" ht="12">
      <c r="A121" s="17"/>
      <c r="B121" s="11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1"/>
      <c r="O121" s="11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</row>
    <row r="122" spans="1:111" s="19" customFormat="1" ht="12">
      <c r="A122" s="17"/>
      <c r="B122" s="11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1"/>
      <c r="O122" s="11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</row>
    <row r="123" spans="1:111" s="19" customFormat="1" ht="12">
      <c r="A123" s="17"/>
      <c r="B123" s="11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1"/>
      <c r="O123" s="11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</row>
    <row r="124" spans="1:111" s="19" customFormat="1" ht="12">
      <c r="A124" s="17"/>
      <c r="B124" s="11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1"/>
      <c r="O124" s="11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</row>
    <row r="125" spans="1:111" s="19" customFormat="1" ht="12">
      <c r="A125" s="17"/>
      <c r="B125" s="11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1"/>
      <c r="O125" s="11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</row>
    <row r="126" spans="1:111" s="19" customFormat="1" ht="12">
      <c r="A126" s="17"/>
      <c r="B126" s="11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1"/>
      <c r="O126" s="11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</row>
    <row r="127" spans="1:111" s="19" customFormat="1" ht="12">
      <c r="A127" s="17"/>
      <c r="B127" s="11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1"/>
      <c r="O127" s="11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</row>
    <row r="128" spans="1:111" s="19" customFormat="1" ht="12">
      <c r="A128" s="17"/>
      <c r="B128" s="11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1"/>
      <c r="O128" s="11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</row>
    <row r="129" spans="1:111" s="19" customFormat="1" ht="12">
      <c r="A129" s="17"/>
      <c r="B129" s="11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1"/>
      <c r="O129" s="11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</row>
    <row r="130" spans="1:111" s="19" customFormat="1" ht="12">
      <c r="A130" s="17"/>
      <c r="B130" s="11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1"/>
      <c r="O130" s="11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</row>
    <row r="131" spans="1:111" s="19" customFormat="1" ht="12">
      <c r="A131" s="17"/>
      <c r="B131" s="11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1"/>
      <c r="O131" s="11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</row>
    <row r="132" spans="1:111" s="19" customFormat="1" ht="12">
      <c r="A132" s="17"/>
      <c r="B132" s="11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1"/>
      <c r="O132" s="11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</row>
    <row r="133" spans="1:111" s="19" customFormat="1" ht="12">
      <c r="A133" s="17"/>
      <c r="B133" s="11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1"/>
      <c r="O133" s="11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</row>
    <row r="134" spans="1:111" s="19" customFormat="1" ht="12">
      <c r="A134" s="17"/>
      <c r="B134" s="11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1"/>
      <c r="O134" s="11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</row>
    <row r="135" spans="1:111" s="19" customFormat="1" ht="12">
      <c r="A135" s="17"/>
      <c r="B135" s="11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1"/>
      <c r="O135" s="11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</row>
    <row r="136" spans="1:111" s="19" customFormat="1" ht="12">
      <c r="A136" s="17"/>
      <c r="B136" s="11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1"/>
      <c r="O136" s="11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</row>
    <row r="137" spans="1:111" s="19" customFormat="1" ht="12">
      <c r="A137" s="17"/>
      <c r="B137" s="11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1"/>
      <c r="O137" s="11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</row>
    <row r="138" spans="1:111" s="19" customFormat="1" ht="12">
      <c r="A138" s="17"/>
      <c r="B138" s="11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1"/>
      <c r="O138" s="11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</row>
    <row r="139" spans="1:111" s="19" customFormat="1" ht="12">
      <c r="A139" s="17"/>
      <c r="B139" s="11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1"/>
      <c r="O139" s="11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</row>
    <row r="140" spans="1:111" s="19" customFormat="1" ht="12">
      <c r="A140" s="17"/>
      <c r="B140" s="11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1"/>
      <c r="O140" s="11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</row>
    <row r="141" spans="1:111" s="19" customFormat="1" ht="12">
      <c r="A141" s="17"/>
      <c r="B141" s="11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1"/>
      <c r="O141" s="11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</row>
    <row r="142" spans="1:111" s="19" customFormat="1" ht="12">
      <c r="A142" s="17"/>
      <c r="B142" s="11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1"/>
      <c r="O142" s="11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</row>
    <row r="143" spans="1:111" s="19" customFormat="1" ht="12">
      <c r="A143" s="17"/>
      <c r="B143" s="11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1"/>
      <c r="O143" s="11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</row>
    <row r="144" spans="1:111" s="19" customFormat="1" ht="12">
      <c r="A144" s="17"/>
      <c r="B144" s="11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1"/>
      <c r="O144" s="11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</row>
    <row r="145" spans="1:111" s="19" customFormat="1" ht="12">
      <c r="A145" s="17"/>
      <c r="B145" s="11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1"/>
      <c r="O145" s="11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</row>
    <row r="146" spans="1:111" s="19" customFormat="1" ht="12">
      <c r="A146" s="17"/>
      <c r="B146" s="11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1"/>
      <c r="O146" s="11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</row>
    <row r="147" spans="1:111" s="19" customFormat="1" ht="12">
      <c r="A147" s="17"/>
      <c r="B147" s="11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1"/>
      <c r="O147" s="11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</row>
    <row r="148" spans="1:111" s="19" customFormat="1" ht="12">
      <c r="A148" s="17"/>
      <c r="B148" s="11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1"/>
      <c r="O148" s="11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</row>
    <row r="149" spans="1:111" s="19" customFormat="1" ht="12">
      <c r="A149" s="17"/>
      <c r="B149" s="11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1"/>
      <c r="O149" s="11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</row>
    <row r="150" spans="1:111" s="19" customFormat="1" ht="12">
      <c r="A150" s="17"/>
      <c r="B150" s="11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1"/>
      <c r="O150" s="11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</row>
    <row r="151" spans="1:111" s="19" customFormat="1" ht="12">
      <c r="A151" s="17"/>
      <c r="B151" s="11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1"/>
      <c r="O151" s="11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</row>
    <row r="152" spans="1:111" s="19" customFormat="1" ht="12">
      <c r="A152" s="17"/>
      <c r="B152" s="11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1"/>
      <c r="O152" s="11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</row>
    <row r="153" spans="1:111" s="19" customFormat="1" ht="12">
      <c r="A153" s="17"/>
      <c r="B153" s="11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1"/>
      <c r="O153" s="11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</row>
    <row r="154" spans="1:111" s="19" customFormat="1" ht="12">
      <c r="A154" s="17"/>
      <c r="B154" s="11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1"/>
      <c r="O154" s="11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</row>
    <row r="155" spans="1:111" s="19" customFormat="1" ht="12">
      <c r="A155" s="17"/>
      <c r="B155" s="11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1"/>
      <c r="O155" s="11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</row>
    <row r="156" spans="1:111" s="19" customFormat="1" ht="12">
      <c r="A156" s="17"/>
      <c r="B156" s="11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1"/>
      <c r="O156" s="11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</row>
    <row r="157" spans="1:111" s="19" customFormat="1" ht="12">
      <c r="A157" s="17"/>
      <c r="B157" s="11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1"/>
      <c r="O157" s="11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</row>
    <row r="158" spans="1:111" s="19" customFormat="1" ht="12">
      <c r="A158" s="17"/>
      <c r="B158" s="11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1"/>
      <c r="O158" s="11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</row>
    <row r="159" spans="1:111" s="19" customFormat="1" ht="12">
      <c r="A159" s="17"/>
      <c r="B159" s="11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1"/>
      <c r="O159" s="11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</row>
    <row r="160" spans="1:111" s="19" customFormat="1" ht="12">
      <c r="A160" s="17"/>
      <c r="B160" s="11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1"/>
      <c r="O160" s="11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</row>
    <row r="161" spans="1:111" s="19" customFormat="1" ht="12">
      <c r="A161" s="17"/>
      <c r="B161" s="11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1"/>
      <c r="O161" s="11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</row>
    <row r="162" spans="1:111" s="19" customFormat="1" ht="12">
      <c r="A162" s="17"/>
      <c r="B162" s="11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1"/>
      <c r="O162" s="11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</row>
    <row r="163" spans="1:111" s="19" customFormat="1" ht="12">
      <c r="A163" s="17"/>
      <c r="B163" s="11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1"/>
      <c r="O163" s="11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</row>
    <row r="164" spans="1:111" s="19" customFormat="1" ht="12">
      <c r="A164" s="17"/>
      <c r="B164" s="11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1"/>
      <c r="O164" s="11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</row>
    <row r="165" spans="1:111" s="19" customFormat="1" ht="12">
      <c r="A165" s="17"/>
      <c r="B165" s="11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1"/>
      <c r="O165" s="11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</row>
    <row r="166" spans="1:111" s="19" customFormat="1" ht="12">
      <c r="A166" s="17"/>
      <c r="B166" s="11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1"/>
      <c r="O166" s="11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</row>
    <row r="167" spans="1:111" s="19" customFormat="1" ht="12">
      <c r="A167" s="17"/>
      <c r="B167" s="11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1"/>
      <c r="O167" s="11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</row>
    <row r="168" spans="1:111" s="19" customFormat="1" ht="12">
      <c r="A168" s="17"/>
      <c r="B168" s="11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1"/>
      <c r="O168" s="11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</row>
    <row r="169" spans="1:111" s="19" customFormat="1" ht="12">
      <c r="A169" s="17"/>
      <c r="B169" s="11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1"/>
      <c r="O169" s="11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</row>
    <row r="170" spans="1:111" s="19" customFormat="1" ht="12">
      <c r="A170" s="17"/>
      <c r="B170" s="11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1"/>
      <c r="O170" s="11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</row>
    <row r="171" spans="1:111" s="19" customFormat="1" ht="12">
      <c r="A171" s="17"/>
      <c r="B171" s="11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1"/>
      <c r="O171" s="11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</row>
    <row r="172" spans="1:111" s="19" customFormat="1" ht="12">
      <c r="A172" s="17"/>
      <c r="B172" s="11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1"/>
      <c r="O172" s="11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</row>
    <row r="173" spans="1:111" s="19" customFormat="1" ht="12">
      <c r="A173" s="17"/>
      <c r="B173" s="11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1"/>
      <c r="O173" s="11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</row>
    <row r="174" spans="1:111" s="19" customFormat="1" ht="12">
      <c r="A174" s="17"/>
      <c r="B174" s="11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1"/>
      <c r="O174" s="11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</row>
    <row r="175" spans="1:111" s="19" customFormat="1" ht="12">
      <c r="A175" s="17"/>
      <c r="B175" s="11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1"/>
      <c r="O175" s="11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</row>
    <row r="176" spans="1:111" s="19" customFormat="1" ht="12">
      <c r="A176" s="17"/>
      <c r="B176" s="11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1"/>
      <c r="O176" s="11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</row>
    <row r="177" spans="1:111" s="19" customFormat="1" ht="12">
      <c r="A177" s="17"/>
      <c r="B177" s="11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1"/>
      <c r="O177" s="11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</row>
    <row r="178" spans="1:111" s="19" customFormat="1" ht="12">
      <c r="A178" s="17"/>
      <c r="B178" s="11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1"/>
      <c r="O178" s="11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</row>
    <row r="179" spans="1:111" s="19" customFormat="1" ht="12">
      <c r="A179" s="17"/>
      <c r="B179" s="11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1"/>
      <c r="O179" s="11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</row>
    <row r="180" spans="1:111" s="19" customFormat="1" ht="12">
      <c r="A180" s="17"/>
      <c r="B180" s="11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1"/>
      <c r="O180" s="11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</row>
    <row r="181" spans="1:111" s="19" customFormat="1" ht="12">
      <c r="A181" s="17"/>
      <c r="B181" s="11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1"/>
      <c r="O181" s="11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</row>
    <row r="182" spans="1:111" s="19" customFormat="1" ht="12">
      <c r="A182" s="17"/>
      <c r="B182" s="11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1"/>
      <c r="O182" s="11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</row>
    <row r="183" spans="1:111" s="19" customFormat="1" ht="12">
      <c r="A183" s="17"/>
      <c r="B183" s="11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1"/>
      <c r="O183" s="11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</row>
    <row r="184" spans="1:111" s="19" customFormat="1" ht="12">
      <c r="A184" s="17"/>
      <c r="B184" s="11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1"/>
      <c r="O184" s="11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</row>
    <row r="185" spans="1:111" s="19" customFormat="1" ht="12">
      <c r="A185" s="17"/>
      <c r="B185" s="11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1"/>
      <c r="O185" s="11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</row>
    <row r="186" spans="1:111" s="19" customFormat="1" ht="12">
      <c r="A186" s="17"/>
      <c r="B186" s="11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1"/>
      <c r="O186" s="11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</row>
    <row r="187" spans="1:111" s="19" customFormat="1" ht="12">
      <c r="A187" s="17"/>
      <c r="B187" s="11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1"/>
      <c r="O187" s="11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</row>
    <row r="188" spans="1:111" s="19" customFormat="1" ht="12">
      <c r="A188" s="17"/>
      <c r="B188" s="11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1"/>
      <c r="O188" s="11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</row>
    <row r="189" spans="1:111" s="19" customFormat="1" ht="12">
      <c r="A189" s="17"/>
      <c r="B189" s="11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1"/>
      <c r="O189" s="11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</row>
  </sheetData>
  <sheetProtection/>
  <mergeCells count="26">
    <mergeCell ref="A32:A35"/>
    <mergeCell ref="N32:N35"/>
    <mergeCell ref="A57:A60"/>
    <mergeCell ref="N57:N60"/>
    <mergeCell ref="A67:A70"/>
    <mergeCell ref="N67:N70"/>
    <mergeCell ref="A37:A40"/>
    <mergeCell ref="N37:N40"/>
    <mergeCell ref="A42:A45"/>
    <mergeCell ref="N42:N45"/>
    <mergeCell ref="A47:A50"/>
    <mergeCell ref="N47:N50"/>
    <mergeCell ref="A52:A55"/>
    <mergeCell ref="N52:N55"/>
    <mergeCell ref="A17:A20"/>
    <mergeCell ref="N17:N20"/>
    <mergeCell ref="A22:A25"/>
    <mergeCell ref="N22:N25"/>
    <mergeCell ref="A27:A30"/>
    <mergeCell ref="N27:N30"/>
    <mergeCell ref="A77:A80"/>
    <mergeCell ref="N77:N80"/>
    <mergeCell ref="A72:A75"/>
    <mergeCell ref="N72:N75"/>
    <mergeCell ref="A62:A65"/>
    <mergeCell ref="N62:N65"/>
  </mergeCells>
  <printOptions/>
  <pageMargins left="0.7" right="0.7" top="0.75" bottom="0.75" header="0.3" footer="0.3"/>
  <pageSetup horizontalDpi="300" verticalDpi="300" orientation="portrait" scale="73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KNBS</dc:creator>
  <cp:keywords/>
  <dc:description/>
  <cp:lastModifiedBy>Daniel Masolwa</cp:lastModifiedBy>
  <cp:lastPrinted>2017-01-04T08:37:37Z</cp:lastPrinted>
  <dcterms:created xsi:type="dcterms:W3CDTF">2013-11-18T06:03:15Z</dcterms:created>
  <dcterms:modified xsi:type="dcterms:W3CDTF">2017-08-21T09:12:15Z</dcterms:modified>
  <cp:category/>
  <cp:version/>
  <cp:contentType/>
  <cp:contentStatus/>
</cp:coreProperties>
</file>