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60" tabRatio="684" firstSheet="3" activeTab="7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_OLD SERIES" sheetId="6" r:id="rId6"/>
    <sheet name="2020_REBASED SERIES" sheetId="7" r:id="rId7"/>
    <sheet name="2021_REBASED SERIES" sheetId="8" r:id="rId8"/>
  </sheets>
  <externalReferences>
    <externalReference r:id="rId11"/>
  </externalReferences>
  <definedNames>
    <definedName name="_xlnm.Print_Area" localSheetId="7">'2021_REBASED SERIES'!$A$1:$P$39</definedName>
  </definedNames>
  <calcPr fullCalcOnLoad="1"/>
</workbook>
</file>

<file path=xl/comments7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8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  <comment ref="B30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sharedStrings.xml><?xml version="1.0" encoding="utf-8"?>
<sst xmlns="http://schemas.openxmlformats.org/spreadsheetml/2006/main" count="252" uniqueCount="54">
  <si>
    <t>S/N</t>
  </si>
  <si>
    <t>Food and Non Alcoholic Beverages</t>
  </si>
  <si>
    <t>Alcoholic, Tobacco and Narcotics</t>
  </si>
  <si>
    <t>Clothing and Footwear</t>
  </si>
  <si>
    <t>Housing, Water, Electricity, Gas and Other Fuel</t>
  </si>
  <si>
    <t>Furnishing, Housing Equipment and Routine Maintenance of the House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</si>
  <si>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</si>
  <si>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</si>
  <si>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</si>
  <si>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</si>
  <si>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</si>
  <si>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</si>
  <si>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</si>
  <si>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MAJOR GROUPS</t>
  </si>
  <si>
    <t xml:space="preserve">Weights </t>
  </si>
  <si>
    <t>SUMMARY OF NATIONAL CONSUMER PRICE INDEX (NCPI),
SCOPE: (URBAN AND RURAL)
BASE:  2011/12; CLASSIFICATION: COICOP ; PRICE UPDATED FROM 2011/12 TO DEC.2015</t>
  </si>
  <si>
    <t>ALL ITEMS INDEX</t>
  </si>
  <si>
    <t>INFLATION RATE</t>
  </si>
  <si>
    <t>Other Selected Groups</t>
  </si>
  <si>
    <t>Food - combining food consumed at home and food consumed in restaurants</t>
  </si>
  <si>
    <t>Energy and Fuels - combining electricity and other fuels for use at home with petrol and diesel</t>
  </si>
  <si>
    <t>All Items Less Food</t>
  </si>
  <si>
    <t>All Items Less Food and Energy</t>
  </si>
  <si>
    <t>Food Inflation Rate</t>
  </si>
  <si>
    <t>Energy Inflation Rate</t>
  </si>
  <si>
    <t>Non Food Inflation Rate</t>
  </si>
  <si>
    <t>Non Food and non Energy Inflation Rate</t>
  </si>
  <si>
    <t>INFLATION RATES</t>
  </si>
  <si>
    <t>Annual Average Indices</t>
  </si>
  <si>
    <t>Annual Average</t>
  </si>
  <si>
    <t xml:space="preserve">Annual Average </t>
  </si>
  <si>
    <r>
      <t>All Items Less Food</t>
    </r>
    <r>
      <rPr>
        <sz val="9"/>
        <rFont val="Tahoma"/>
        <family val="2"/>
      </rPr>
      <t xml:space="preserve"> </t>
    </r>
  </si>
  <si>
    <t>Food and Non-Alcoholic Beverages</t>
  </si>
  <si>
    <t xml:space="preserve">Alcoholic Beverages and Tobacco 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</si>
  <si>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</si>
  <si>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</si>
  <si>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</si>
  <si>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</si>
  <si>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</si>
  <si>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Accomodation Services</t>
  </si>
  <si>
    <t>Insurance and Financial Services</t>
  </si>
  <si>
    <t xml:space="preserve">Personal Care, Social Protection and Miscellaneous Goods and Services </t>
  </si>
  <si>
    <t>Core Index</t>
  </si>
  <si>
    <t>Non Core Index</t>
  </si>
  <si>
    <t>Unprocessed Food Index</t>
  </si>
  <si>
    <t>All Items Less Unprocessed Food Index</t>
  </si>
  <si>
    <t>Food Crops and Related Items Index</t>
  </si>
  <si>
    <t>Energy, Fuel and Utilities Index</t>
  </si>
  <si>
    <t>Services Index</t>
  </si>
  <si>
    <t>Goods Index</t>
  </si>
  <si>
    <t>Education services and products ancillary to education Index</t>
  </si>
  <si>
    <t xml:space="preserve">SUMMARY OF REFERENCED NATIONAL CONSUMER PRICE INDEX (NCPI),
 SCOPE: (WEIGHT: URBAN AND RURAL);  (PRICES: URBAN); CLASSIFICATION: (UN COICOP, 2018) 
WEIGHT REFERENCE PERIOD:  (2017/18; PRICE UPDATED TO YEAR 2020)  </t>
  </si>
  <si>
    <t xml:space="preserve">SUMMARY OF REBASED NATIONAL CONSUMER PRICE INDEX (NCPI),
 SCOPE: (WEIGHT: URBAN AND RURAL);  (PRICES: URBAN); CLASSIFICATION: (UN COICOP, 2018) 
WEIGHT REFERENCE PERIOD:  (2017/18; PRICE UPDATED TO YEAR 2020)  </t>
  </si>
  <si>
    <t>All items Less Food and Non-Alcoholic Beverages</t>
  </si>
</sst>
</file>

<file path=xl/styles.xml><?xml version="1.0" encoding="utf-8"?>
<styleSheet xmlns="http://schemas.openxmlformats.org/spreadsheetml/2006/main">
  <numFmts count="63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&quot;#,##0_);\(&quot;S&quot;#,##0\)"/>
    <numFmt numFmtId="179" formatCode="&quot;S&quot;#,##0_);[Red]\(&quot;S&quot;#,##0\)"/>
    <numFmt numFmtId="180" formatCode="&quot;S&quot;#,##0.00_);\(&quot;S&quot;#,##0.00\)"/>
    <numFmt numFmtId="181" formatCode="&quot;S&quot;#,##0.00_);[Red]\(&quot;S&quot;#,##0.00\)"/>
    <numFmt numFmtId="182" formatCode="_(&quot;S&quot;* #,##0_);_(&quot;S&quot;* \(#,##0\);_(&quot;S&quot;* &quot;-&quot;_);_(@_)"/>
    <numFmt numFmtId="183" formatCode="_(&quot;S&quot;* #,##0.00_);_(&quot;S&quot;* \(#,##0.00\);_(&quot;S&quot;* &quot;-&quot;??_);_(@_)"/>
    <numFmt numFmtId="184" formatCode="0.0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0"/>
    <numFmt numFmtId="192" formatCode="0.0000"/>
    <numFmt numFmtId="193" formatCode="0.0000000"/>
    <numFmt numFmtId="194" formatCode="0.00000000"/>
    <numFmt numFmtId="195" formatCode="0.000000"/>
    <numFmt numFmtId="196" formatCode="#,##0.0_);\(#,##0.0\)"/>
    <numFmt numFmtId="197" formatCode="0.000000000"/>
    <numFmt numFmtId="198" formatCode="0.0000000000"/>
    <numFmt numFmtId="199" formatCode="_(* #,##0.0_);_(* \(#,##0.0\);_(* &quot;-&quot;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#,##0.0"/>
    <numFmt numFmtId="206" formatCode="_(* #,##0_);_(* \(#,##0\);_(* &quot;-&quot;??_);_(@_)"/>
    <numFmt numFmtId="207" formatCode="[$-409]dddd\,\ mmmm\ dd\,\ yyyy"/>
    <numFmt numFmtId="208" formatCode="[$-409]d\-mmm;@"/>
    <numFmt numFmtId="209" formatCode="[$-409]mmm\-yy;@"/>
    <numFmt numFmtId="210" formatCode="mmm\-yyyy"/>
    <numFmt numFmtId="211" formatCode="mmm/yyyy"/>
    <numFmt numFmtId="212" formatCode="[$-409]dddd\,\ mmmm\ d\,\ yyyy"/>
    <numFmt numFmtId="213" formatCode="0.0000000000000000"/>
    <numFmt numFmtId="214" formatCode="0.000000000000000"/>
    <numFmt numFmtId="215" formatCode="0.00000000000000"/>
    <numFmt numFmtId="216" formatCode="0.0000000000000"/>
    <numFmt numFmtId="217" formatCode="0.000000000000"/>
    <numFmt numFmtId="218" formatCode="0.0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color indexed="9"/>
      <name val="Tahoma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Tahoma"/>
      <family val="2"/>
    </font>
    <font>
      <b/>
      <sz val="9"/>
      <color theme="1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84" fontId="0" fillId="0" borderId="0" xfId="0" applyNumberFormat="1" applyAlignment="1">
      <alignment/>
    </xf>
    <xf numFmtId="0" fontId="47" fillId="33" borderId="11" xfId="0" applyFont="1" applyFill="1" applyBorder="1" applyAlignment="1">
      <alignment/>
    </xf>
    <xf numFmtId="0" fontId="47" fillId="33" borderId="11" xfId="0" applyFont="1" applyFill="1" applyBorder="1" applyAlignment="1">
      <alignment wrapText="1"/>
    </xf>
    <xf numFmtId="17" fontId="47" fillId="33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vertical="center" wrapText="1"/>
    </xf>
    <xf numFmtId="184" fontId="2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2" fontId="25" fillId="0" borderId="0" xfId="0" applyNumberFormat="1" applyFont="1" applyFill="1" applyBorder="1" applyAlignment="1">
      <alignment wrapText="1"/>
    </xf>
    <xf numFmtId="2" fontId="25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/>
    </xf>
    <xf numFmtId="0" fontId="34" fillId="34" borderId="11" xfId="0" applyFont="1" applyFill="1" applyBorder="1" applyAlignment="1">
      <alignment/>
    </xf>
    <xf numFmtId="2" fontId="34" fillId="34" borderId="11" xfId="0" applyNumberFormat="1" applyFont="1" applyFill="1" applyBorder="1" applyAlignment="1">
      <alignment wrapText="1"/>
    </xf>
    <xf numFmtId="2" fontId="34" fillId="34" borderId="13" xfId="0" applyNumberFormat="1" applyFont="1" applyFill="1" applyBorder="1" applyAlignment="1">
      <alignment wrapText="1"/>
    </xf>
    <xf numFmtId="2" fontId="34" fillId="34" borderId="11" xfId="0" applyNumberFormat="1" applyFont="1" applyFill="1" applyBorder="1" applyAlignment="1">
      <alignment/>
    </xf>
    <xf numFmtId="184" fontId="34" fillId="34" borderId="11" xfId="0" applyNumberFormat="1" applyFont="1" applyFill="1" applyBorder="1" applyAlignment="1">
      <alignment wrapText="1"/>
    </xf>
    <xf numFmtId="184" fontId="25" fillId="0" borderId="10" xfId="0" applyNumberFormat="1" applyFont="1" applyFill="1" applyBorder="1" applyAlignment="1">
      <alignment wrapText="1"/>
    </xf>
    <xf numFmtId="184" fontId="49" fillId="34" borderId="11" xfId="0" applyNumberFormat="1" applyFont="1" applyFill="1" applyBorder="1" applyAlignment="1">
      <alignment horizontal="right" vertical="center" wrapText="1"/>
    </xf>
    <xf numFmtId="18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25" fillId="0" borderId="14" xfId="0" applyNumberFormat="1" applyFont="1" applyFill="1" applyBorder="1" applyAlignment="1">
      <alignment vertical="center"/>
    </xf>
    <xf numFmtId="2" fontId="25" fillId="0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18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" fillId="0" borderId="12" xfId="0" applyFont="1" applyFill="1" applyBorder="1" applyAlignment="1">
      <alignment/>
    </xf>
    <xf numFmtId="184" fontId="0" fillId="0" borderId="12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25" fillId="0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25" fillId="0" borderId="12" xfId="0" applyNumberFormat="1" applyFont="1" applyFill="1" applyBorder="1" applyAlignment="1">
      <alignment vertical="center"/>
    </xf>
    <xf numFmtId="209" fontId="34" fillId="34" borderId="11" xfId="0" applyNumberFormat="1" applyFont="1" applyFill="1" applyBorder="1" applyAlignment="1">
      <alignment/>
    </xf>
    <xf numFmtId="1" fontId="25" fillId="0" borderId="14" xfId="0" applyNumberFormat="1" applyFont="1" applyFill="1" applyBorder="1" applyAlignment="1">
      <alignment horizontal="center"/>
    </xf>
    <xf numFmtId="184" fontId="0" fillId="0" borderId="0" xfId="0" applyNumberFormat="1" applyAlignment="1">
      <alignment horizontal="right"/>
    </xf>
    <xf numFmtId="184" fontId="0" fillId="0" borderId="14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2" fontId="0" fillId="0" borderId="12" xfId="0" applyNumberFormat="1" applyBorder="1" applyAlignment="1">
      <alignment vertical="center" wrapText="1"/>
    </xf>
    <xf numFmtId="0" fontId="47" fillId="0" borderId="0" xfId="0" applyFont="1" applyAlignment="1">
      <alignment/>
    </xf>
    <xf numFmtId="17" fontId="47" fillId="33" borderId="11" xfId="0" applyNumberFormat="1" applyFont="1" applyFill="1" applyBorder="1" applyAlignment="1">
      <alignment wrapText="1"/>
    </xf>
    <xf numFmtId="209" fontId="34" fillId="34" borderId="11" xfId="0" applyNumberFormat="1" applyFont="1" applyFill="1" applyBorder="1" applyAlignment="1">
      <alignment wrapText="1"/>
    </xf>
    <xf numFmtId="2" fontId="0" fillId="0" borderId="14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2" fontId="25" fillId="0" borderId="14" xfId="0" applyNumberFormat="1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vertical="center" wrapText="1"/>
    </xf>
    <xf numFmtId="2" fontId="0" fillId="0" borderId="12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34" fillId="34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2" fillId="0" borderId="14" xfId="0" applyNumberFormat="1" applyFont="1" applyFill="1" applyBorder="1" applyAlignment="1">
      <alignment vertical="center" wrapText="1"/>
    </xf>
    <xf numFmtId="0" fontId="34" fillId="34" borderId="11" xfId="0" applyFont="1" applyFill="1" applyBorder="1" applyAlignment="1">
      <alignment vertical="center" wrapText="1"/>
    </xf>
    <xf numFmtId="184" fontId="34" fillId="34" borderId="11" xfId="0" applyNumberFormat="1" applyFont="1" applyFill="1" applyBorder="1" applyAlignment="1">
      <alignment vertical="center" wrapText="1"/>
    </xf>
    <xf numFmtId="209" fontId="27" fillId="33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vertical="center"/>
    </xf>
    <xf numFmtId="184" fontId="0" fillId="0" borderId="14" xfId="0" applyNumberFormat="1" applyFill="1" applyBorder="1" applyAlignment="1">
      <alignment vertical="center"/>
    </xf>
    <xf numFmtId="184" fontId="0" fillId="0" borderId="15" xfId="0" applyNumberForma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4" fontId="0" fillId="0" borderId="17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184" fontId="0" fillId="0" borderId="19" xfId="0" applyNumberFormat="1" applyBorder="1" applyAlignment="1">
      <alignment vertical="center"/>
    </xf>
    <xf numFmtId="184" fontId="0" fillId="0" borderId="20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209" fontId="34" fillId="34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2" fontId="0" fillId="0" borderId="0" xfId="0" applyNumberFormat="1" applyFill="1" applyAlignment="1">
      <alignment/>
    </xf>
    <xf numFmtId="0" fontId="34" fillId="34" borderId="11" xfId="0" applyFont="1" applyFill="1" applyBorder="1" applyAlignment="1">
      <alignment wrapText="1"/>
    </xf>
    <xf numFmtId="184" fontId="0" fillId="0" borderId="19" xfId="0" applyNumberForma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33" borderId="11" xfId="0" applyFont="1" applyFill="1" applyBorder="1" applyAlignment="1">
      <alignment vertical="center" wrapText="1"/>
    </xf>
    <xf numFmtId="209" fontId="27" fillId="33" borderId="11" xfId="0" applyNumberFormat="1" applyFont="1" applyFill="1" applyBorder="1" applyAlignment="1">
      <alignment vertical="center"/>
    </xf>
    <xf numFmtId="2" fontId="25" fillId="0" borderId="15" xfId="0" applyNumberFormat="1" applyFont="1" applyFill="1" applyBorder="1" applyAlignment="1">
      <alignment vertical="center"/>
    </xf>
    <xf numFmtId="2" fontId="25" fillId="0" borderId="16" xfId="0" applyNumberFormat="1" applyFont="1" applyFill="1" applyBorder="1" applyAlignment="1">
      <alignment vertical="center"/>
    </xf>
    <xf numFmtId="2" fontId="25" fillId="0" borderId="16" xfId="0" applyNumberFormat="1" applyFont="1" applyFill="1" applyBorder="1" applyAlignment="1">
      <alignment/>
    </xf>
    <xf numFmtId="2" fontId="25" fillId="0" borderId="17" xfId="0" applyNumberFormat="1" applyFont="1" applyFill="1" applyBorder="1" applyAlignment="1">
      <alignment/>
    </xf>
    <xf numFmtId="43" fontId="0" fillId="0" borderId="12" xfId="45" applyFont="1" applyBorder="1" applyAlignment="1">
      <alignment/>
    </xf>
    <xf numFmtId="43" fontId="0" fillId="0" borderId="14" xfId="45" applyFont="1" applyBorder="1" applyAlignment="1">
      <alignment vertical="center"/>
    </xf>
    <xf numFmtId="43" fontId="0" fillId="0" borderId="10" xfId="45" applyFont="1" applyBorder="1" applyAlignment="1">
      <alignment vertical="center"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17" xfId="0" applyNumberFormat="1" applyBorder="1" applyAlignment="1">
      <alignment/>
    </xf>
    <xf numFmtId="209" fontId="27" fillId="33" borderId="21" xfId="0" applyNumberFormat="1" applyFont="1" applyFill="1" applyBorder="1" applyAlignment="1">
      <alignment vertical="center"/>
    </xf>
    <xf numFmtId="184" fontId="34" fillId="34" borderId="21" xfId="0" applyNumberFormat="1" applyFont="1" applyFill="1" applyBorder="1" applyAlignment="1">
      <alignment vertical="center" wrapText="1"/>
    </xf>
    <xf numFmtId="2" fontId="34" fillId="34" borderId="21" xfId="0" applyNumberFormat="1" applyFont="1" applyFill="1" applyBorder="1" applyAlignment="1">
      <alignment wrapText="1"/>
    </xf>
    <xf numFmtId="209" fontId="34" fillId="34" borderId="21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184" fontId="0" fillId="0" borderId="15" xfId="0" applyNumberFormat="1" applyFill="1" applyBorder="1" applyAlignment="1">
      <alignment vertical="center"/>
    </xf>
    <xf numFmtId="184" fontId="0" fillId="0" borderId="16" xfId="0" applyNumberFormat="1" applyFill="1" applyBorder="1" applyAlignment="1">
      <alignment vertical="center"/>
    </xf>
    <xf numFmtId="184" fontId="0" fillId="0" borderId="17" xfId="0" applyNumberForma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 wrapText="1"/>
    </xf>
    <xf numFmtId="2" fontId="0" fillId="0" borderId="22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2" fillId="0" borderId="14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2" fontId="25" fillId="0" borderId="14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209" fontId="29" fillId="33" borderId="11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2" fontId="51" fillId="0" borderId="0" xfId="0" applyNumberFormat="1" applyFont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wrapText="1"/>
    </xf>
    <xf numFmtId="2" fontId="51" fillId="0" borderId="0" xfId="0" applyNumberFormat="1" applyFont="1" applyFill="1" applyBorder="1" applyAlignment="1">
      <alignment vertical="center"/>
    </xf>
    <xf numFmtId="2" fontId="51" fillId="0" borderId="17" xfId="0" applyNumberFormat="1" applyFont="1" applyFill="1" applyBorder="1" applyAlignment="1">
      <alignment horizontal="center" vertical="center"/>
    </xf>
    <xf numFmtId="2" fontId="51" fillId="0" borderId="23" xfId="0" applyNumberFormat="1" applyFont="1" applyFill="1" applyBorder="1" applyAlignment="1">
      <alignment vertical="center"/>
    </xf>
    <xf numFmtId="2" fontId="51" fillId="0" borderId="20" xfId="0" applyNumberFormat="1" applyFont="1" applyFill="1" applyBorder="1" applyAlignment="1">
      <alignment vertical="center"/>
    </xf>
    <xf numFmtId="2" fontId="51" fillId="0" borderId="12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top" wrapText="1"/>
    </xf>
    <xf numFmtId="184" fontId="2" fillId="0" borderId="14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2" fontId="51" fillId="0" borderId="17" xfId="0" applyNumberFormat="1" applyFont="1" applyFill="1" applyBorder="1" applyAlignment="1">
      <alignment horizontal="right" vertical="center"/>
    </xf>
    <xf numFmtId="2" fontId="51" fillId="0" borderId="22" xfId="0" applyNumberFormat="1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/>
    </xf>
    <xf numFmtId="2" fontId="51" fillId="0" borderId="14" xfId="0" applyNumberFormat="1" applyFont="1" applyFill="1" applyBorder="1" applyAlignment="1">
      <alignment vertical="center"/>
    </xf>
    <xf numFmtId="2" fontId="51" fillId="0" borderId="10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vertical="center"/>
    </xf>
    <xf numFmtId="2" fontId="49" fillId="34" borderId="11" xfId="0" applyNumberFormat="1" applyFont="1" applyFill="1" applyBorder="1" applyAlignment="1">
      <alignment horizontal="center" vertical="center" wrapText="1"/>
    </xf>
    <xf numFmtId="184" fontId="49" fillId="34" borderId="11" xfId="0" applyNumberFormat="1" applyFont="1" applyFill="1" applyBorder="1" applyAlignment="1">
      <alignment vertical="center" wrapText="1"/>
    </xf>
    <xf numFmtId="2" fontId="49" fillId="34" borderId="11" xfId="0" applyNumberFormat="1" applyFont="1" applyFill="1" applyBorder="1" applyAlignment="1">
      <alignment vertical="center" wrapText="1"/>
    </xf>
    <xf numFmtId="2" fontId="51" fillId="0" borderId="22" xfId="0" applyNumberFormat="1" applyFont="1" applyBorder="1" applyAlignment="1">
      <alignment vertical="center"/>
    </xf>
    <xf numFmtId="1" fontId="3" fillId="0" borderId="14" xfId="0" applyNumberFormat="1" applyFont="1" applyFill="1" applyBorder="1" applyAlignment="1">
      <alignment horizontal="center"/>
    </xf>
    <xf numFmtId="0" fontId="49" fillId="34" borderId="24" xfId="0" applyFont="1" applyFill="1" applyBorder="1" applyAlignment="1">
      <alignment/>
    </xf>
    <xf numFmtId="0" fontId="49" fillId="34" borderId="14" xfId="0" applyFont="1" applyFill="1" applyBorder="1" applyAlignment="1">
      <alignment/>
    </xf>
    <xf numFmtId="17" fontId="49" fillId="34" borderId="14" xfId="0" applyNumberFormat="1" applyFont="1" applyFill="1" applyBorder="1" applyAlignment="1">
      <alignment/>
    </xf>
    <xf numFmtId="2" fontId="51" fillId="0" borderId="15" xfId="0" applyNumberFormat="1" applyFont="1" applyFill="1" applyBorder="1" applyAlignment="1">
      <alignment horizontal="right" vertical="center"/>
    </xf>
    <xf numFmtId="43" fontId="51" fillId="0" borderId="22" xfId="45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 wrapText="1"/>
    </xf>
    <xf numFmtId="2" fontId="51" fillId="0" borderId="16" xfId="0" applyNumberFormat="1" applyFont="1" applyFill="1" applyBorder="1" applyAlignment="1">
      <alignment horizontal="right" vertical="center"/>
    </xf>
    <xf numFmtId="43" fontId="51" fillId="0" borderId="0" xfId="45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2" fontId="3" fillId="0" borderId="23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 wrapText="1"/>
    </xf>
    <xf numFmtId="2" fontId="51" fillId="0" borderId="16" xfId="0" applyNumberFormat="1" applyFont="1" applyBorder="1" applyAlignment="1">
      <alignment horizontal="right" vertical="center"/>
    </xf>
    <xf numFmtId="184" fontId="51" fillId="36" borderId="16" xfId="0" applyNumberFormat="1" applyFont="1" applyFill="1" applyBorder="1" applyAlignment="1">
      <alignment vertical="center"/>
    </xf>
    <xf numFmtId="184" fontId="51" fillId="0" borderId="16" xfId="0" applyNumberFormat="1" applyFont="1" applyFill="1" applyBorder="1" applyAlignment="1">
      <alignment vertical="center"/>
    </xf>
    <xf numFmtId="184" fontId="51" fillId="0" borderId="10" xfId="0" applyNumberFormat="1" applyFont="1" applyFill="1" applyBorder="1" applyAlignment="1">
      <alignment vertical="center"/>
    </xf>
    <xf numFmtId="184" fontId="51" fillId="0" borderId="0" xfId="0" applyNumberFormat="1" applyFont="1" applyFill="1" applyBorder="1" applyAlignment="1">
      <alignment vertical="center"/>
    </xf>
    <xf numFmtId="184" fontId="51" fillId="0" borderId="10" xfId="0" applyNumberFormat="1" applyFont="1" applyFill="1" applyBorder="1" applyAlignment="1">
      <alignment/>
    </xf>
    <xf numFmtId="184" fontId="51" fillId="0" borderId="19" xfId="0" applyNumberFormat="1" applyFont="1" applyFill="1" applyBorder="1" applyAlignment="1">
      <alignment vertical="center"/>
    </xf>
    <xf numFmtId="2" fontId="51" fillId="36" borderId="16" xfId="0" applyNumberFormat="1" applyFont="1" applyFill="1" applyBorder="1" applyAlignment="1">
      <alignment vertical="center"/>
    </xf>
    <xf numFmtId="43" fontId="51" fillId="0" borderId="10" xfId="45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2" fontId="3" fillId="0" borderId="19" xfId="0" applyNumberFormat="1" applyFont="1" applyFill="1" applyBorder="1" applyAlignment="1">
      <alignment vertical="center" wrapText="1"/>
    </xf>
    <xf numFmtId="2" fontId="51" fillId="0" borderId="17" xfId="0" applyNumberFormat="1" applyFont="1" applyBorder="1" applyAlignment="1">
      <alignment horizontal="right" vertical="center"/>
    </xf>
    <xf numFmtId="0" fontId="51" fillId="36" borderId="17" xfId="0" applyFont="1" applyFill="1" applyBorder="1" applyAlignment="1">
      <alignment horizontal="center"/>
    </xf>
    <xf numFmtId="0" fontId="51" fillId="0" borderId="17" xfId="0" applyFont="1" applyFill="1" applyBorder="1" applyAlignment="1">
      <alignment/>
    </xf>
    <xf numFmtId="0" fontId="51" fillId="0" borderId="12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209" fontId="5" fillId="33" borderId="11" xfId="0" applyNumberFormat="1" applyFont="1" applyFill="1" applyBorder="1" applyAlignment="1">
      <alignment vertical="center"/>
    </xf>
    <xf numFmtId="209" fontId="5" fillId="33" borderId="21" xfId="0" applyNumberFormat="1" applyFont="1" applyFill="1" applyBorder="1" applyAlignment="1">
      <alignment vertical="center"/>
    </xf>
    <xf numFmtId="0" fontId="49" fillId="34" borderId="11" xfId="0" applyFont="1" applyFill="1" applyBorder="1" applyAlignment="1">
      <alignment/>
    </xf>
    <xf numFmtId="2" fontId="49" fillId="34" borderId="11" xfId="0" applyNumberFormat="1" applyFont="1" applyFill="1" applyBorder="1" applyAlignment="1">
      <alignment horizontal="center" wrapText="1"/>
    </xf>
    <xf numFmtId="2" fontId="49" fillId="34" borderId="11" xfId="0" applyNumberFormat="1" applyFont="1" applyFill="1" applyBorder="1" applyAlignment="1">
      <alignment wrapText="1"/>
    </xf>
    <xf numFmtId="2" fontId="49" fillId="34" borderId="21" xfId="0" applyNumberFormat="1" applyFont="1" applyFill="1" applyBorder="1" applyAlignment="1">
      <alignment wrapText="1"/>
    </xf>
    <xf numFmtId="2" fontId="51" fillId="0" borderId="15" xfId="0" applyNumberFormat="1" applyFont="1" applyFill="1" applyBorder="1" applyAlignment="1">
      <alignment horizontal="center" vertical="center"/>
    </xf>
    <xf numFmtId="43" fontId="51" fillId="0" borderId="14" xfId="45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vertical="center"/>
    </xf>
    <xf numFmtId="2" fontId="51" fillId="0" borderId="16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vertical="center"/>
    </xf>
    <xf numFmtId="184" fontId="51" fillId="0" borderId="14" xfId="0" applyNumberFormat="1" applyFont="1" applyFill="1" applyBorder="1" applyAlignment="1">
      <alignment vertical="center"/>
    </xf>
    <xf numFmtId="184" fontId="51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2" fillId="0" borderId="15" xfId="0" applyNumberFormat="1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2" fillId="0" borderId="18" xfId="0" applyNumberFormat="1" applyFont="1" applyFill="1" applyBorder="1" applyAlignment="1">
      <alignment vertical="center" wrapText="1"/>
    </xf>
    <xf numFmtId="2" fontId="2" fillId="0" borderId="19" xfId="0" applyNumberFormat="1" applyFont="1" applyFill="1" applyBorder="1" applyAlignment="1">
      <alignment vertical="center" wrapText="1"/>
    </xf>
    <xf numFmtId="17" fontId="49" fillId="34" borderId="10" xfId="0" applyNumberFormat="1" applyFont="1" applyFill="1" applyBorder="1" applyAlignment="1">
      <alignment/>
    </xf>
    <xf numFmtId="2" fontId="49" fillId="34" borderId="14" xfId="0" applyNumberFormat="1" applyFont="1" applyFill="1" applyBorder="1" applyAlignment="1">
      <alignment vertical="center" wrapText="1"/>
    </xf>
    <xf numFmtId="184" fontId="51" fillId="0" borderId="15" xfId="0" applyNumberFormat="1" applyFont="1" applyFill="1" applyBorder="1" applyAlignment="1">
      <alignment vertical="center"/>
    </xf>
    <xf numFmtId="184" fontId="51" fillId="0" borderId="17" xfId="0" applyNumberFormat="1" applyFont="1" applyFill="1" applyBorder="1" applyAlignment="1">
      <alignment vertical="center"/>
    </xf>
    <xf numFmtId="184" fontId="51" fillId="0" borderId="14" xfId="0" applyNumberFormat="1" applyFont="1" applyFill="1" applyBorder="1" applyAlignment="1">
      <alignment/>
    </xf>
    <xf numFmtId="184" fontId="51" fillId="0" borderId="12" xfId="0" applyNumberFormat="1" applyFont="1" applyFill="1" applyBorder="1" applyAlignment="1">
      <alignment/>
    </xf>
    <xf numFmtId="0" fontId="47" fillId="33" borderId="17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52" fillId="0" borderId="21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24" xfId="0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BASING%20CPI%202014\NCPI_2016\NCPI_RELEASE_032016\SPECIAL%20INDICES-OUTPUT%20SUMMARY_MARCH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D6">
            <v>101.34925014587405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57421875" style="0" bestFit="1" customWidth="1"/>
    <col min="2" max="2" width="31.140625" style="0" customWidth="1"/>
    <col min="3" max="3" width="8.140625" style="0" customWidth="1"/>
    <col min="4" max="4" width="8.8515625" style="0" customWidth="1"/>
    <col min="5" max="5" width="7.8515625" style="0" customWidth="1"/>
    <col min="6" max="6" width="8.140625" style="0" customWidth="1"/>
    <col min="7" max="7" width="8.421875" style="0" customWidth="1"/>
    <col min="8" max="8" width="8.28125" style="0" customWidth="1"/>
    <col min="9" max="9" width="7.8515625" style="0" customWidth="1"/>
    <col min="10" max="11" width="7.28125" style="0" customWidth="1"/>
    <col min="12" max="13" width="8.7109375" style="0" bestFit="1" customWidth="1"/>
    <col min="14" max="15" width="7.28125" style="0" customWidth="1"/>
    <col min="16" max="16" width="8.7109375" style="0" customWidth="1"/>
  </cols>
  <sheetData>
    <row r="1" spans="1:16" ht="45" customHeight="1" thickBot="1">
      <c r="A1" s="226" t="s">
        <v>15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29.25" customHeight="1" thickBot="1">
      <c r="A2" s="5" t="s">
        <v>0</v>
      </c>
      <c r="B2" s="5" t="s">
        <v>13</v>
      </c>
      <c r="C2" s="6" t="s">
        <v>14</v>
      </c>
      <c r="D2" s="7">
        <v>42005</v>
      </c>
      <c r="E2" s="7">
        <v>42036</v>
      </c>
      <c r="F2" s="7">
        <v>42064</v>
      </c>
      <c r="G2" s="7">
        <v>42095</v>
      </c>
      <c r="H2" s="7">
        <v>42125</v>
      </c>
      <c r="I2" s="7">
        <v>42156</v>
      </c>
      <c r="J2" s="7">
        <v>42186</v>
      </c>
      <c r="K2" s="7">
        <v>42217</v>
      </c>
      <c r="L2" s="7">
        <v>42248</v>
      </c>
      <c r="M2" s="7">
        <v>42278</v>
      </c>
      <c r="N2" s="7">
        <v>42309</v>
      </c>
      <c r="O2" s="7">
        <v>42339</v>
      </c>
      <c r="P2" s="55" t="s">
        <v>28</v>
      </c>
    </row>
    <row r="3" spans="1:16" s="18" customFormat="1" ht="18" customHeight="1" thickBot="1">
      <c r="A3" s="26"/>
      <c r="B3" s="26" t="s">
        <v>17</v>
      </c>
      <c r="C3" s="30"/>
      <c r="D3" s="32">
        <v>3.975707673074824</v>
      </c>
      <c r="E3" s="32">
        <v>4.179440818834612</v>
      </c>
      <c r="F3" s="32">
        <v>4.278000850828367</v>
      </c>
      <c r="G3" s="32">
        <v>4.455276105154504</v>
      </c>
      <c r="H3" s="32">
        <v>5.321559091341355</v>
      </c>
      <c r="I3" s="32">
        <v>6.13896347845968</v>
      </c>
      <c r="J3" s="32">
        <v>6.4487485362523245</v>
      </c>
      <c r="K3" s="32">
        <v>6.3566061800581775</v>
      </c>
      <c r="L3" s="32">
        <v>6.079442576761096</v>
      </c>
      <c r="M3" s="32">
        <v>6.3294589033280335</v>
      </c>
      <c r="N3" s="32">
        <v>6.612193590759041</v>
      </c>
      <c r="O3" s="32">
        <v>6.83834302674271</v>
      </c>
      <c r="P3" s="32">
        <v>5.588475016369254</v>
      </c>
    </row>
    <row r="4" spans="1:16" s="18" customFormat="1" ht="18" customHeight="1" thickBot="1">
      <c r="A4" s="26"/>
      <c r="B4" s="26" t="s">
        <v>16</v>
      </c>
      <c r="C4" s="30">
        <v>100</v>
      </c>
      <c r="D4" s="28">
        <v>94.53824828690064</v>
      </c>
      <c r="E4" s="29">
        <v>96.02583200479219</v>
      </c>
      <c r="F4" s="29">
        <v>96.68706674917388</v>
      </c>
      <c r="G4" s="29">
        <v>97.4994265641027</v>
      </c>
      <c r="H4" s="29">
        <v>97.90747318153875</v>
      </c>
      <c r="I4" s="29">
        <v>98.09817643882897</v>
      </c>
      <c r="J4" s="29">
        <v>98.47564483977229</v>
      </c>
      <c r="K4" s="29">
        <v>98.4921970127871</v>
      </c>
      <c r="L4" s="29">
        <v>98.63966452715395</v>
      </c>
      <c r="M4" s="29">
        <v>98.72006149685282</v>
      </c>
      <c r="N4" s="29">
        <v>99.53970656906279</v>
      </c>
      <c r="O4" s="29">
        <v>100</v>
      </c>
      <c r="P4" s="29">
        <v>97.88529147258052</v>
      </c>
    </row>
    <row r="5" spans="1:16" s="21" customFormat="1" ht="18" customHeight="1">
      <c r="A5" s="25">
        <v>1</v>
      </c>
      <c r="B5" s="22" t="s">
        <v>1</v>
      </c>
      <c r="C5" s="31">
        <v>38.48309218697755</v>
      </c>
      <c r="D5" s="23">
        <v>91.24744991580378</v>
      </c>
      <c r="E5" s="24">
        <v>93.40197599375192</v>
      </c>
      <c r="F5" s="24">
        <v>95.05663781217602</v>
      </c>
      <c r="G5" s="24">
        <v>96.60415655785573</v>
      </c>
      <c r="H5" s="24">
        <v>97.17435417393585</v>
      </c>
      <c r="I5" s="24">
        <v>97.2981532615638</v>
      </c>
      <c r="J5" s="24">
        <v>97.58117540410426</v>
      </c>
      <c r="K5" s="24">
        <v>97.1799949444948</v>
      </c>
      <c r="L5" s="24">
        <v>97.01504581494294</v>
      </c>
      <c r="M5" s="24">
        <v>97.20173783737411</v>
      </c>
      <c r="N5" s="24">
        <v>99.08918913031476</v>
      </c>
      <c r="O5" s="24">
        <v>100</v>
      </c>
      <c r="P5" s="24">
        <v>96.5708225705265</v>
      </c>
    </row>
    <row r="6" spans="1:16" ht="14.25">
      <c r="A6" s="19">
        <v>2</v>
      </c>
      <c r="B6" s="1" t="s">
        <v>2</v>
      </c>
      <c r="C6" s="16">
        <v>3.7298588938547574</v>
      </c>
      <c r="D6" s="9">
        <v>98.52910809182738</v>
      </c>
      <c r="E6" s="9">
        <v>98.57605174435898</v>
      </c>
      <c r="F6" s="9">
        <v>98.51338355038214</v>
      </c>
      <c r="G6" s="9">
        <v>98.60698783317311</v>
      </c>
      <c r="H6" s="9">
        <v>98.57012664661853</v>
      </c>
      <c r="I6" s="9">
        <v>98.7768048832007</v>
      </c>
      <c r="J6" s="10">
        <v>98.82313419179644</v>
      </c>
      <c r="K6" s="10">
        <v>99.25779391720411</v>
      </c>
      <c r="L6" s="10">
        <v>99.30846797680823</v>
      </c>
      <c r="M6" s="9">
        <v>99.30790036152524</v>
      </c>
      <c r="N6" s="8">
        <v>99.45971313887955</v>
      </c>
      <c r="O6" s="8">
        <v>100</v>
      </c>
      <c r="P6" s="8">
        <v>98.97745602798122</v>
      </c>
    </row>
    <row r="7" spans="1:16" ht="14.25">
      <c r="A7" s="19">
        <v>3</v>
      </c>
      <c r="B7" s="1" t="s">
        <v>3</v>
      </c>
      <c r="C7" s="16">
        <v>8.334620106492856</v>
      </c>
      <c r="D7" s="9">
        <v>96.31468552735174</v>
      </c>
      <c r="E7" s="9">
        <v>96.68345903754216</v>
      </c>
      <c r="F7" s="9">
        <v>97.04993686123176</v>
      </c>
      <c r="G7" s="9">
        <v>97.13895911981074</v>
      </c>
      <c r="H7" s="9">
        <v>97.48579517787977</v>
      </c>
      <c r="I7" s="9">
        <v>97.95478351993061</v>
      </c>
      <c r="J7" s="10">
        <v>98.47890544109408</v>
      </c>
      <c r="K7" s="10">
        <v>99.21490873415375</v>
      </c>
      <c r="L7" s="10">
        <v>98.75980217801076</v>
      </c>
      <c r="M7" s="9">
        <v>99.19106018685964</v>
      </c>
      <c r="N7" s="8">
        <v>99.4050899321871</v>
      </c>
      <c r="O7" s="8">
        <v>100</v>
      </c>
      <c r="P7" s="8">
        <v>98.13978214300434</v>
      </c>
    </row>
    <row r="8" spans="1:16" ht="24">
      <c r="A8" s="19">
        <v>4</v>
      </c>
      <c r="B8" s="3" t="s">
        <v>4</v>
      </c>
      <c r="C8" s="16">
        <v>11.61651665881774</v>
      </c>
      <c r="D8" s="9">
        <v>100.52946832321534</v>
      </c>
      <c r="E8" s="9">
        <v>102.81943862780129</v>
      </c>
      <c r="F8" s="9">
        <v>100.67442984840018</v>
      </c>
      <c r="G8" s="9">
        <v>99.50089176582229</v>
      </c>
      <c r="H8" s="9">
        <v>99.57612858049781</v>
      </c>
      <c r="I8" s="9">
        <v>99.61444546086913</v>
      </c>
      <c r="J8" s="10">
        <v>99.91252372768025</v>
      </c>
      <c r="K8" s="10">
        <v>100.44308075178623</v>
      </c>
      <c r="L8" s="10">
        <v>102.15398226790151</v>
      </c>
      <c r="M8" s="9">
        <v>102.4037252471311</v>
      </c>
      <c r="N8" s="8">
        <v>99.67078162160009</v>
      </c>
      <c r="O8" s="8">
        <v>100</v>
      </c>
      <c r="P8" s="8">
        <v>100.6082413518921</v>
      </c>
    </row>
    <row r="9" spans="1:16" ht="27" customHeight="1">
      <c r="A9" s="19">
        <v>5</v>
      </c>
      <c r="B9" s="3" t="s">
        <v>5</v>
      </c>
      <c r="C9" s="16">
        <v>6.345305011313683</v>
      </c>
      <c r="D9" s="9">
        <v>97.10169496828868</v>
      </c>
      <c r="E9" s="9">
        <v>97.27445646602177</v>
      </c>
      <c r="F9" s="9">
        <v>96.97841044559485</v>
      </c>
      <c r="G9" s="9">
        <v>96.82971335556344</v>
      </c>
      <c r="H9" s="9">
        <v>97.19195056332087</v>
      </c>
      <c r="I9" s="9">
        <v>97.41684939994776</v>
      </c>
      <c r="J9" s="10">
        <v>98.16212255536628</v>
      </c>
      <c r="K9" s="10">
        <v>98.39863350358303</v>
      </c>
      <c r="L9" s="10">
        <v>98.69130613836968</v>
      </c>
      <c r="M9" s="9">
        <v>98.5777269898283</v>
      </c>
      <c r="N9" s="8">
        <v>98.89119878824559</v>
      </c>
      <c r="O9" s="8">
        <v>100</v>
      </c>
      <c r="P9" s="8">
        <v>97.95950526451085</v>
      </c>
    </row>
    <row r="10" spans="1:16" ht="14.25">
      <c r="A10" s="19">
        <v>6</v>
      </c>
      <c r="B10" s="1" t="s">
        <v>6</v>
      </c>
      <c r="C10" s="16">
        <v>2.8772611695680608</v>
      </c>
      <c r="D10" s="9">
        <v>96.28466348902579</v>
      </c>
      <c r="E10" s="9">
        <v>96.28466348907834</v>
      </c>
      <c r="F10" s="9">
        <v>96.33017371323703</v>
      </c>
      <c r="G10" s="9">
        <v>96.6337533464034</v>
      </c>
      <c r="H10" s="9">
        <v>96.63375334645168</v>
      </c>
      <c r="I10" s="9">
        <v>97.10491798237454</v>
      </c>
      <c r="J10" s="10">
        <v>97.92315467040055</v>
      </c>
      <c r="K10" s="10">
        <v>98.26650752779642</v>
      </c>
      <c r="L10" s="10">
        <v>98.32094048005642</v>
      </c>
      <c r="M10" s="9">
        <v>98.76607349848892</v>
      </c>
      <c r="N10" s="8">
        <v>99.11932710247949</v>
      </c>
      <c r="O10" s="8">
        <v>100</v>
      </c>
      <c r="P10" s="8">
        <v>97.63899405381605</v>
      </c>
    </row>
    <row r="11" spans="1:16" ht="14.25">
      <c r="A11" s="19">
        <v>7</v>
      </c>
      <c r="B11" s="1" t="s">
        <v>7</v>
      </c>
      <c r="C11" s="16">
        <v>12.532297673721363</v>
      </c>
      <c r="D11" s="9">
        <v>98.36791780122627</v>
      </c>
      <c r="E11" s="9">
        <v>97.2159926085088</v>
      </c>
      <c r="F11" s="9">
        <v>96.14814546324965</v>
      </c>
      <c r="G11" s="9">
        <v>96.7084693394532</v>
      </c>
      <c r="H11" s="9">
        <v>97.31979136681521</v>
      </c>
      <c r="I11" s="9">
        <v>98.01501405418782</v>
      </c>
      <c r="J11" s="10">
        <v>99.02505571296982</v>
      </c>
      <c r="K11" s="10">
        <v>100.42648210539258</v>
      </c>
      <c r="L11" s="10">
        <v>100.74461173455933</v>
      </c>
      <c r="M11" s="9">
        <v>99.56842017275946</v>
      </c>
      <c r="N11" s="8">
        <v>99.3356706513865</v>
      </c>
      <c r="O11" s="8">
        <v>100</v>
      </c>
      <c r="P11" s="8">
        <v>98.5729642508757</v>
      </c>
    </row>
    <row r="12" spans="1:16" ht="14.25">
      <c r="A12" s="19">
        <v>8</v>
      </c>
      <c r="B12" s="1" t="s">
        <v>8</v>
      </c>
      <c r="C12" s="16">
        <v>5.642013525801707</v>
      </c>
      <c r="D12" s="9">
        <v>99.49993994376379</v>
      </c>
      <c r="E12" s="9">
        <v>99.55329095888396</v>
      </c>
      <c r="F12" s="9">
        <v>99.56016032043198</v>
      </c>
      <c r="G12" s="9">
        <v>99.53894805702615</v>
      </c>
      <c r="H12" s="9">
        <v>99.47155552462718</v>
      </c>
      <c r="I12" s="9">
        <v>99.59459061763052</v>
      </c>
      <c r="J12" s="10">
        <v>99.53563480624517</v>
      </c>
      <c r="K12" s="10">
        <v>99.39617237499367</v>
      </c>
      <c r="L12" s="10">
        <v>99.48054345276749</v>
      </c>
      <c r="M12" s="9">
        <v>99.67871496653346</v>
      </c>
      <c r="N12" s="8">
        <v>99.65920124655496</v>
      </c>
      <c r="O12" s="8">
        <v>100</v>
      </c>
      <c r="P12" s="8">
        <v>99.58072935578821</v>
      </c>
    </row>
    <row r="13" spans="1:16" ht="14.25">
      <c r="A13" s="19">
        <v>9</v>
      </c>
      <c r="B13" s="1" t="s">
        <v>9</v>
      </c>
      <c r="C13" s="16">
        <v>1.6003907209857446</v>
      </c>
      <c r="D13" s="9">
        <v>96.83018633372939</v>
      </c>
      <c r="E13" s="9">
        <v>97.00243818541364</v>
      </c>
      <c r="F13" s="9">
        <v>96.74396809902873</v>
      </c>
      <c r="G13" s="9">
        <v>96.65927740354805</v>
      </c>
      <c r="H13" s="9">
        <v>97.0629539518993</v>
      </c>
      <c r="I13" s="9">
        <v>97.95480043775675</v>
      </c>
      <c r="J13" s="10">
        <v>97.8631371968237</v>
      </c>
      <c r="K13" s="10">
        <v>98.06694494536873</v>
      </c>
      <c r="L13" s="10">
        <v>99.9206951834797</v>
      </c>
      <c r="M13" s="9">
        <v>99.91835076647753</v>
      </c>
      <c r="N13" s="8">
        <v>99.90683127308778</v>
      </c>
      <c r="O13" s="8">
        <v>100</v>
      </c>
      <c r="P13" s="8">
        <v>98.16079864805111</v>
      </c>
    </row>
    <row r="14" spans="1:16" ht="14.25">
      <c r="A14" s="19">
        <v>10</v>
      </c>
      <c r="B14" s="1" t="s">
        <v>10</v>
      </c>
      <c r="C14" s="16">
        <v>1.5164650499744863</v>
      </c>
      <c r="D14" s="9">
        <v>97.64079879644868</v>
      </c>
      <c r="E14" s="9">
        <v>98.63930841885849</v>
      </c>
      <c r="F14" s="9">
        <v>99.53876295799418</v>
      </c>
      <c r="G14" s="9">
        <v>99.68376130162484</v>
      </c>
      <c r="H14" s="9">
        <v>99.68376130007839</v>
      </c>
      <c r="I14" s="9">
        <v>99.6837613000781</v>
      </c>
      <c r="J14" s="10">
        <v>99.6837613000781</v>
      </c>
      <c r="K14" s="10">
        <v>99.6837613016242</v>
      </c>
      <c r="L14" s="10">
        <v>99.72982104581162</v>
      </c>
      <c r="M14" s="9">
        <v>99.72982104735742</v>
      </c>
      <c r="N14" s="8">
        <v>99.7298210477093</v>
      </c>
      <c r="O14" s="8">
        <v>100</v>
      </c>
      <c r="P14" s="8">
        <v>99.45226165147196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96.176057780468</v>
      </c>
      <c r="E15" s="9">
        <v>97.64176634123287</v>
      </c>
      <c r="F15" s="9">
        <v>98.13775236808505</v>
      </c>
      <c r="G15" s="9">
        <v>98.82180540480594</v>
      </c>
      <c r="H15" s="9">
        <v>98.63118899904191</v>
      </c>
      <c r="I15" s="9">
        <v>98.54364284571983</v>
      </c>
      <c r="J15" s="10">
        <v>99.49035995670012</v>
      </c>
      <c r="K15" s="10">
        <v>99.50902761654467</v>
      </c>
      <c r="L15" s="10">
        <v>99.46573552596507</v>
      </c>
      <c r="M15" s="9">
        <v>99.4749095701899</v>
      </c>
      <c r="N15" s="8">
        <v>99.84213549813936</v>
      </c>
      <c r="O15" s="8">
        <v>100</v>
      </c>
      <c r="P15" s="8">
        <v>98.81119849224105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96.72883453686374</v>
      </c>
      <c r="E16" s="13">
        <v>97.22686650324553</v>
      </c>
      <c r="F16" s="13">
        <v>97.37407183281617</v>
      </c>
      <c r="G16" s="13">
        <v>97.36431043857263</v>
      </c>
      <c r="H16" s="13">
        <v>97.64088687860907</v>
      </c>
      <c r="I16" s="13">
        <v>98.02263219393024</v>
      </c>
      <c r="J16" s="14">
        <v>97.76221434468256</v>
      </c>
      <c r="K16" s="14">
        <v>98.04126784583529</v>
      </c>
      <c r="L16" s="14">
        <v>98.8868104252416</v>
      </c>
      <c r="M16" s="13">
        <v>99.16191262179372</v>
      </c>
      <c r="N16" s="15">
        <v>99.67061544332611</v>
      </c>
      <c r="O16" s="15">
        <v>100</v>
      </c>
      <c r="P16" s="15">
        <v>98.15670192207638</v>
      </c>
    </row>
    <row r="17" spans="1:16" ht="29.25" thickBot="1">
      <c r="A17" s="48"/>
      <c r="B17" s="26" t="s">
        <v>18</v>
      </c>
      <c r="C17" s="26"/>
      <c r="D17" s="47">
        <v>42005</v>
      </c>
      <c r="E17" s="47">
        <v>42036</v>
      </c>
      <c r="F17" s="47">
        <v>42064</v>
      </c>
      <c r="G17" s="47">
        <v>42095</v>
      </c>
      <c r="H17" s="47">
        <v>42125</v>
      </c>
      <c r="I17" s="47">
        <v>42156</v>
      </c>
      <c r="J17" s="47">
        <v>42186</v>
      </c>
      <c r="K17" s="47">
        <v>42217</v>
      </c>
      <c r="L17" s="47">
        <v>42248</v>
      </c>
      <c r="M17" s="47">
        <v>42278</v>
      </c>
      <c r="N17" s="47">
        <v>42309</v>
      </c>
      <c r="O17" s="47">
        <v>42339</v>
      </c>
      <c r="P17" s="56" t="s">
        <v>30</v>
      </c>
    </row>
    <row r="18" spans="1:16" ht="24">
      <c r="A18" s="19">
        <v>1</v>
      </c>
      <c r="B18" s="3" t="s">
        <v>19</v>
      </c>
      <c r="C18" s="33">
        <v>37.07</v>
      </c>
      <c r="D18" s="34">
        <v>91.6458354585312</v>
      </c>
      <c r="E18" s="34">
        <v>93.84672311798721</v>
      </c>
      <c r="F18" s="34">
        <v>95.46086400996113</v>
      </c>
      <c r="G18" s="34">
        <v>96.96112298954802</v>
      </c>
      <c r="H18" s="35">
        <v>97.47630483820475</v>
      </c>
      <c r="I18" s="35">
        <v>97.56560399134251</v>
      </c>
      <c r="J18" s="36">
        <v>97.93780180871832</v>
      </c>
      <c r="K18" s="37">
        <v>97.5543041614407</v>
      </c>
      <c r="L18" s="35">
        <v>97.36288881182222</v>
      </c>
      <c r="M18" s="35">
        <v>97.54380011000895</v>
      </c>
      <c r="N18" s="35">
        <v>99.32530440445245</v>
      </c>
      <c r="O18" s="35">
        <v>100</v>
      </c>
      <c r="P18" s="35">
        <v>96.8900461418348</v>
      </c>
    </row>
    <row r="19" spans="1:16" ht="35.25">
      <c r="A19" s="19">
        <v>2</v>
      </c>
      <c r="B19" s="38" t="s">
        <v>20</v>
      </c>
      <c r="C19" s="39">
        <v>8.68</v>
      </c>
      <c r="D19" s="40">
        <v>101.04943327026848</v>
      </c>
      <c r="E19" s="40">
        <v>103.48045643006283</v>
      </c>
      <c r="F19" s="40">
        <v>99.79347330621381</v>
      </c>
      <c r="G19" s="40">
        <v>98.5263809691545</v>
      </c>
      <c r="H19" s="36">
        <v>99.10011003196377</v>
      </c>
      <c r="I19" s="36">
        <v>99.77471580988521</v>
      </c>
      <c r="J19" s="36">
        <v>100.8868846002275</v>
      </c>
      <c r="K19" s="10">
        <v>102.64298215530683</v>
      </c>
      <c r="L19" s="36">
        <v>105.16102762381514</v>
      </c>
      <c r="M19" s="36">
        <v>104.37118059871389</v>
      </c>
      <c r="N19" s="36">
        <v>100.1968370897915</v>
      </c>
      <c r="O19" s="36">
        <v>100</v>
      </c>
      <c r="P19" s="36">
        <v>101.24862349045027</v>
      </c>
    </row>
    <row r="20" spans="1:16" ht="14.25">
      <c r="A20" s="19">
        <v>3</v>
      </c>
      <c r="B20" s="1" t="s">
        <v>21</v>
      </c>
      <c r="C20" s="39">
        <v>62.93</v>
      </c>
      <c r="D20" s="40">
        <v>98.51666130032551</v>
      </c>
      <c r="E20" s="40">
        <v>99.02312031298369</v>
      </c>
      <c r="F20" s="40">
        <v>98.3524721012903</v>
      </c>
      <c r="G20" s="40">
        <v>98.2398443651774</v>
      </c>
      <c r="H20" s="24">
        <v>98.5005302068956</v>
      </c>
      <c r="I20" s="24">
        <v>98.76094622367503</v>
      </c>
      <c r="J20" s="36">
        <v>99.21542917931674</v>
      </c>
      <c r="K20" s="10">
        <v>99.78223593406327</v>
      </c>
      <c r="L20" s="24">
        <v>100.39582501409399</v>
      </c>
      <c r="M20" s="24">
        <v>100.33796802897366</v>
      </c>
      <c r="N20" s="24">
        <v>99.83460927224058</v>
      </c>
      <c r="O20" s="24">
        <v>100</v>
      </c>
      <c r="P20" s="24">
        <v>99.24663682825297</v>
      </c>
    </row>
    <row r="21" spans="1:16" ht="15" thickBot="1">
      <c r="A21" s="19">
        <v>4</v>
      </c>
      <c r="B21" s="41" t="s">
        <v>22</v>
      </c>
      <c r="C21" s="42">
        <v>54.25</v>
      </c>
      <c r="D21" s="43">
        <v>98.02226332821284</v>
      </c>
      <c r="E21" s="43">
        <v>98.1530467479489</v>
      </c>
      <c r="F21" s="43">
        <v>98.07118816338325</v>
      </c>
      <c r="G21" s="43">
        <v>98.18391232012024</v>
      </c>
      <c r="H21" s="44">
        <v>98.3834920158736</v>
      </c>
      <c r="I21" s="45">
        <v>98.56305804678435</v>
      </c>
      <c r="J21" s="46">
        <v>98.88916049805303</v>
      </c>
      <c r="K21" s="14">
        <v>99.22381727368005</v>
      </c>
      <c r="L21" s="45">
        <v>99.46565580229355</v>
      </c>
      <c r="M21" s="45">
        <v>99.5506835283387</v>
      </c>
      <c r="N21" s="45">
        <v>99.76390227588827</v>
      </c>
      <c r="O21" s="45">
        <v>100</v>
      </c>
      <c r="P21" s="45">
        <v>98.8558483333814</v>
      </c>
    </row>
    <row r="22" spans="1:8" ht="15" thickBot="1">
      <c r="A22" s="19"/>
      <c r="C22" s="4"/>
      <c r="H22" s="21"/>
    </row>
    <row r="23" spans="1:16" ht="14.25">
      <c r="A23" s="19">
        <v>1</v>
      </c>
      <c r="B23" s="34" t="s">
        <v>23</v>
      </c>
      <c r="C23" s="33">
        <v>37.07</v>
      </c>
      <c r="D23" s="33">
        <v>4.970952158823505</v>
      </c>
      <c r="E23" s="33">
        <v>5.118759044118448</v>
      </c>
      <c r="F23" s="33">
        <v>6.073494481763997</v>
      </c>
      <c r="G23" s="33">
        <v>7.170030983164111</v>
      </c>
      <c r="H23" s="33">
        <v>8.41191758690689</v>
      </c>
      <c r="I23" s="33">
        <v>9.893674104288518</v>
      </c>
      <c r="J23" s="33">
        <v>10.5362392897246</v>
      </c>
      <c r="K23" s="33">
        <v>10.138134712235637</v>
      </c>
      <c r="L23" s="33">
        <v>9.43937741139882</v>
      </c>
      <c r="M23" s="33">
        <v>10.0484946104055</v>
      </c>
      <c r="N23" s="33">
        <v>10.915596886383373</v>
      </c>
      <c r="O23" s="33">
        <v>10.864951431626114</v>
      </c>
      <c r="P23" s="33">
        <v>8.633718440241411</v>
      </c>
    </row>
    <row r="24" spans="1:16" ht="14.25">
      <c r="A24" s="19">
        <v>2</v>
      </c>
      <c r="B24" s="40" t="s">
        <v>24</v>
      </c>
      <c r="C24" s="39">
        <v>8.68</v>
      </c>
      <c r="D24" s="39">
        <v>2.3851806823266264</v>
      </c>
      <c r="E24" s="39">
        <v>4.377475455004087</v>
      </c>
      <c r="F24" s="39">
        <v>-0.4787301393818111</v>
      </c>
      <c r="G24" s="39">
        <v>-4.166077559389358</v>
      </c>
      <c r="H24" s="39">
        <v>-2.1007412275655724</v>
      </c>
      <c r="I24" s="39">
        <v>-2.328250933813847</v>
      </c>
      <c r="J24" s="39">
        <v>-2.084297763228238</v>
      </c>
      <c r="K24" s="39">
        <v>-1.056087873472411</v>
      </c>
      <c r="L24" s="39">
        <v>0.6146516640007205</v>
      </c>
      <c r="M24" s="39">
        <v>0.05845790168830245</v>
      </c>
      <c r="N24" s="39">
        <v>-3.9956120015096075</v>
      </c>
      <c r="O24" s="39">
        <v>-1.4254122612539222</v>
      </c>
      <c r="P24" s="39">
        <v>-0.8754038512214457</v>
      </c>
    </row>
    <row r="25" spans="1:16" ht="14.25">
      <c r="A25" s="19">
        <v>3</v>
      </c>
      <c r="B25" s="40" t="s">
        <v>25</v>
      </c>
      <c r="C25" s="39">
        <v>62.93</v>
      </c>
      <c r="D25" s="39">
        <v>2.729333934173561</v>
      </c>
      <c r="E25" s="39">
        <v>2.979894398472238</v>
      </c>
      <c r="F25" s="39">
        <v>1.9736187561135932</v>
      </c>
      <c r="G25" s="39">
        <v>0.9909243710161109</v>
      </c>
      <c r="H25" s="39">
        <v>1.3876268876617193</v>
      </c>
      <c r="I25" s="39">
        <v>1.4299381971052405</v>
      </c>
      <c r="J25" s="39">
        <v>1.3596827436138437</v>
      </c>
      <c r="K25" s="39">
        <v>1.6627031901595313</v>
      </c>
      <c r="L25" s="39">
        <v>1.9060928747560935</v>
      </c>
      <c r="M25" s="39">
        <v>1.7323045927165603</v>
      </c>
      <c r="N25" s="39">
        <v>1.2370828077524543</v>
      </c>
      <c r="O25" s="39">
        <v>1.7538558922394865</v>
      </c>
      <c r="P25" s="39">
        <v>1.7588041624021056</v>
      </c>
    </row>
    <row r="26" spans="1:16" ht="40.5" customHeight="1" thickBot="1">
      <c r="A26" s="20">
        <v>4</v>
      </c>
      <c r="B26" s="53" t="s">
        <v>26</v>
      </c>
      <c r="C26" s="42">
        <v>54.25</v>
      </c>
      <c r="D26" s="42">
        <v>2.7988672357553535</v>
      </c>
      <c r="E26" s="42">
        <v>2.6969098434544536</v>
      </c>
      <c r="F26" s="42">
        <v>2.4751827372509805</v>
      </c>
      <c r="G26" s="42">
        <v>2.0696638520859345</v>
      </c>
      <c r="H26" s="42">
        <v>2.102968959504259</v>
      </c>
      <c r="I26" s="42">
        <v>2.207039064227123</v>
      </c>
      <c r="J26" s="42">
        <v>2.074661106375042</v>
      </c>
      <c r="K26" s="42">
        <v>2.2299326133924158</v>
      </c>
      <c r="L26" s="42">
        <v>2.1767551823086873</v>
      </c>
      <c r="M26" s="42">
        <v>2.081788419184405</v>
      </c>
      <c r="N26" s="42">
        <v>2.3305373947510866</v>
      </c>
      <c r="O26" s="42">
        <v>2.3985326203870505</v>
      </c>
      <c r="P26" s="42">
        <v>2.302571183769375</v>
      </c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1" width="8.140625" style="0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</cols>
  <sheetData>
    <row r="1" spans="1:16" ht="45" customHeight="1" thickBot="1">
      <c r="A1" s="226" t="s">
        <v>15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9" ht="28.5" customHeight="1" thickBot="1">
      <c r="A2" s="5" t="s">
        <v>0</v>
      </c>
      <c r="B2" s="5" t="s">
        <v>13</v>
      </c>
      <c r="C2" s="6" t="s">
        <v>14</v>
      </c>
      <c r="D2" s="7">
        <v>42370</v>
      </c>
      <c r="E2" s="7">
        <v>42401</v>
      </c>
      <c r="F2" s="7">
        <v>42430</v>
      </c>
      <c r="G2" s="7">
        <v>42461</v>
      </c>
      <c r="H2" s="7">
        <v>42491</v>
      </c>
      <c r="I2" s="7">
        <v>42522</v>
      </c>
      <c r="J2" s="7">
        <v>42552</v>
      </c>
      <c r="K2" s="7">
        <v>42583</v>
      </c>
      <c r="L2" s="7">
        <v>42614</v>
      </c>
      <c r="M2" s="7">
        <v>42644</v>
      </c>
      <c r="N2" s="7">
        <v>42675</v>
      </c>
      <c r="O2" s="7">
        <v>42705</v>
      </c>
      <c r="P2" s="55" t="s">
        <v>29</v>
      </c>
      <c r="S2" s="64"/>
    </row>
    <row r="3" spans="1:17" s="18" customFormat="1" ht="18" customHeight="1" thickBot="1">
      <c r="A3" s="26"/>
      <c r="B3" s="26" t="s">
        <v>17</v>
      </c>
      <c r="C3" s="27"/>
      <c r="D3" s="30">
        <v>6.5283119001418255</v>
      </c>
      <c r="E3" s="30">
        <v>5.64240745311213</v>
      </c>
      <c r="F3" s="30">
        <v>5.417459858475704</v>
      </c>
      <c r="G3" s="30">
        <v>5.086747204368125</v>
      </c>
      <c r="H3" s="30">
        <v>5.201387353970666</v>
      </c>
      <c r="I3" s="30">
        <v>5.470870913782755</v>
      </c>
      <c r="J3" s="30">
        <v>5.100697082689187</v>
      </c>
      <c r="K3" s="30">
        <v>4.858820256951524</v>
      </c>
      <c r="L3" s="30">
        <v>4.472635452504337</v>
      </c>
      <c r="M3" s="30">
        <v>4.510308416459496</v>
      </c>
      <c r="N3" s="30">
        <v>4.800317808748655</v>
      </c>
      <c r="O3" s="30">
        <v>5.042648919321002</v>
      </c>
      <c r="P3" s="30">
        <v>5.171067209424285</v>
      </c>
      <c r="Q3" s="63"/>
    </row>
    <row r="4" spans="1:19" s="18" customFormat="1" ht="18" customHeight="1" thickBot="1">
      <c r="A4" s="26"/>
      <c r="B4" s="26" t="s">
        <v>16</v>
      </c>
      <c r="C4" s="30">
        <v>100</v>
      </c>
      <c r="D4" s="27">
        <v>100.71</v>
      </c>
      <c r="E4" s="27">
        <v>101.44400070674352</v>
      </c>
      <c r="F4" s="27">
        <v>101.925049778648</v>
      </c>
      <c r="G4" s="27">
        <v>102.45897591912716</v>
      </c>
      <c r="H4" s="27">
        <v>103.00002011019552</v>
      </c>
      <c r="I4" s="27">
        <v>103.46500104057216</v>
      </c>
      <c r="J4" s="27">
        <v>103.49858918327391</v>
      </c>
      <c r="K4" s="27">
        <v>103.277755832761</v>
      </c>
      <c r="L4" s="27">
        <v>103.05145713302679</v>
      </c>
      <c r="M4" s="27">
        <v>103.17264073927937</v>
      </c>
      <c r="N4" s="27">
        <v>104.31792883027367</v>
      </c>
      <c r="O4" s="27">
        <v>105.042648919321</v>
      </c>
      <c r="P4" s="27">
        <f>AVERAGE(D4:O4)</f>
        <v>102.9470056827685</v>
      </c>
      <c r="R4" s="63"/>
      <c r="S4" s="63"/>
    </row>
    <row r="5" spans="1:19" ht="14.25">
      <c r="A5" s="2">
        <v>1</v>
      </c>
      <c r="B5" s="1" t="s">
        <v>1</v>
      </c>
      <c r="C5" s="16">
        <v>38.48309218697755</v>
      </c>
      <c r="D5" s="9">
        <v>100.99</v>
      </c>
      <c r="E5" s="9">
        <v>102.24877268888076</v>
      </c>
      <c r="F5" s="9">
        <v>102.9210718722639</v>
      </c>
      <c r="G5" s="9">
        <v>103.48146624278418</v>
      </c>
      <c r="H5" s="9">
        <v>103.99809629540125</v>
      </c>
      <c r="I5" s="9">
        <v>105.13508964625107</v>
      </c>
      <c r="J5" s="9">
        <v>105.00067811364497</v>
      </c>
      <c r="K5" s="9">
        <v>103.934983748981</v>
      </c>
      <c r="L5" s="9">
        <v>102.85484380885673</v>
      </c>
      <c r="M5" s="9">
        <v>103.02871712599668</v>
      </c>
      <c r="N5" s="9">
        <v>105.24890682715123</v>
      </c>
      <c r="O5" s="9">
        <v>106.95047340091428</v>
      </c>
      <c r="P5" s="9">
        <f aca="true" t="shared" si="0" ref="P5:P21">AVERAGE(D5:O5)</f>
        <v>103.81609164759384</v>
      </c>
      <c r="R5" s="63"/>
      <c r="S5" s="63"/>
    </row>
    <row r="6" spans="1:19" ht="14.25">
      <c r="A6" s="2">
        <v>2</v>
      </c>
      <c r="B6" s="1" t="s">
        <v>2</v>
      </c>
      <c r="C6" s="16">
        <v>3.7298588938547574</v>
      </c>
      <c r="D6" s="9">
        <v>100.18</v>
      </c>
      <c r="E6" s="9">
        <v>100.32751257831107</v>
      </c>
      <c r="F6" s="9">
        <v>100.6310936147778</v>
      </c>
      <c r="G6" s="9">
        <v>102.61547210019758</v>
      </c>
      <c r="H6" s="9">
        <v>103.42004533751688</v>
      </c>
      <c r="I6" s="9">
        <v>103.5923701956719</v>
      </c>
      <c r="J6" s="9">
        <v>104.22195670705909</v>
      </c>
      <c r="K6" s="9">
        <v>104.47381156921361</v>
      </c>
      <c r="L6" s="9">
        <v>104.52823781939792</v>
      </c>
      <c r="M6" s="9">
        <v>104.55182475995957</v>
      </c>
      <c r="N6" s="9">
        <v>104.99007616540588</v>
      </c>
      <c r="O6" s="9">
        <v>105.10669296252472</v>
      </c>
      <c r="P6" s="9">
        <f t="shared" si="0"/>
        <v>103.21992448416968</v>
      </c>
      <c r="R6" s="63"/>
      <c r="S6" s="63"/>
    </row>
    <row r="7" spans="1:19" ht="14.25">
      <c r="A7" s="2">
        <v>3</v>
      </c>
      <c r="B7" s="1" t="s">
        <v>3</v>
      </c>
      <c r="C7" s="16">
        <v>8.334620106492856</v>
      </c>
      <c r="D7" s="9">
        <v>100.9</v>
      </c>
      <c r="E7" s="9">
        <v>101.05854888604182</v>
      </c>
      <c r="F7" s="9">
        <v>101.10720136629628</v>
      </c>
      <c r="G7" s="9">
        <v>101.28364490439168</v>
      </c>
      <c r="H7" s="9">
        <v>101.90923714393632</v>
      </c>
      <c r="I7" s="9">
        <v>102.430914481679</v>
      </c>
      <c r="J7" s="9">
        <v>102.61261119339427</v>
      </c>
      <c r="K7" s="9">
        <v>102.88948152570067</v>
      </c>
      <c r="L7" s="9">
        <v>102.87673524039451</v>
      </c>
      <c r="M7" s="9">
        <v>102.92130102021332</v>
      </c>
      <c r="N7" s="9">
        <v>103.26809977361442</v>
      </c>
      <c r="O7" s="9">
        <v>103.72224956923036</v>
      </c>
      <c r="P7" s="9">
        <f t="shared" si="0"/>
        <v>102.24833542540773</v>
      </c>
      <c r="R7" s="63"/>
      <c r="S7" s="63"/>
    </row>
    <row r="8" spans="1:19" ht="14.25">
      <c r="A8" s="2">
        <v>4</v>
      </c>
      <c r="B8" s="3" t="s">
        <v>4</v>
      </c>
      <c r="C8" s="16">
        <v>11.61651665881774</v>
      </c>
      <c r="D8" s="9">
        <v>101.63</v>
      </c>
      <c r="E8" s="9">
        <v>103.6708561182272</v>
      </c>
      <c r="F8" s="9">
        <v>106.23059619904672</v>
      </c>
      <c r="G8" s="9">
        <v>106.42974437929063</v>
      </c>
      <c r="H8" s="9">
        <v>108.32597339284744</v>
      </c>
      <c r="I8" s="9">
        <v>107.14396587116532</v>
      </c>
      <c r="J8" s="9">
        <v>107.30461521658262</v>
      </c>
      <c r="K8" s="9">
        <v>107.26233393891407</v>
      </c>
      <c r="L8" s="9">
        <v>108.81878195353217</v>
      </c>
      <c r="M8" s="9">
        <v>109.78256568118746</v>
      </c>
      <c r="N8" s="9">
        <v>110.58318374835547</v>
      </c>
      <c r="O8" s="9">
        <v>109.92870882061739</v>
      </c>
      <c r="P8" s="9">
        <f t="shared" si="0"/>
        <v>107.25927710998053</v>
      </c>
      <c r="R8" s="63"/>
      <c r="S8" s="63"/>
    </row>
    <row r="9" spans="1:19" ht="27" customHeight="1">
      <c r="A9" s="2">
        <v>5</v>
      </c>
      <c r="B9" s="3" t="s">
        <v>5</v>
      </c>
      <c r="C9" s="16">
        <v>6.345305011313683</v>
      </c>
      <c r="D9" s="9">
        <v>100.53</v>
      </c>
      <c r="E9" s="9">
        <v>100.32728257495336</v>
      </c>
      <c r="F9" s="9">
        <v>100.66564815995969</v>
      </c>
      <c r="G9" s="9">
        <v>101.59162430014503</v>
      </c>
      <c r="H9" s="9">
        <v>101.4308830053797</v>
      </c>
      <c r="I9" s="9">
        <v>101.49980697890597</v>
      </c>
      <c r="J9" s="9">
        <v>101.5167671869392</v>
      </c>
      <c r="K9" s="9">
        <v>101.89795917545213</v>
      </c>
      <c r="L9" s="9">
        <v>102.17857746213981</v>
      </c>
      <c r="M9" s="9">
        <v>102.09487259430429</v>
      </c>
      <c r="N9" s="9">
        <v>103.15322514427267</v>
      </c>
      <c r="O9" s="9">
        <v>103.97954989507915</v>
      </c>
      <c r="P9" s="9">
        <f t="shared" si="0"/>
        <v>101.73884970646093</v>
      </c>
      <c r="R9" s="63"/>
      <c r="S9" s="63"/>
    </row>
    <row r="10" spans="1:19" ht="14.25">
      <c r="A10" s="2">
        <v>6</v>
      </c>
      <c r="B10" s="1" t="s">
        <v>6</v>
      </c>
      <c r="C10" s="16">
        <v>2.8772611695680608</v>
      </c>
      <c r="D10" s="9">
        <v>100.49</v>
      </c>
      <c r="E10" s="9">
        <v>102.01819360946489</v>
      </c>
      <c r="F10" s="9">
        <v>102.32918954340659</v>
      </c>
      <c r="G10" s="9">
        <v>102.8067352890116</v>
      </c>
      <c r="H10" s="9">
        <v>102.9821599999392</v>
      </c>
      <c r="I10" s="9">
        <v>103.75266366311816</v>
      </c>
      <c r="J10" s="9">
        <v>103.74547947034324</v>
      </c>
      <c r="K10" s="9">
        <v>104.08875836457226</v>
      </c>
      <c r="L10" s="9">
        <v>104.23613983737673</v>
      </c>
      <c r="M10" s="9">
        <v>104.48571586954662</v>
      </c>
      <c r="N10" s="9">
        <v>104.59270921633235</v>
      </c>
      <c r="O10" s="9">
        <v>104.71717237635849</v>
      </c>
      <c r="P10" s="9">
        <f t="shared" si="0"/>
        <v>103.35374310328918</v>
      </c>
      <c r="R10" s="63"/>
      <c r="S10" s="63"/>
    </row>
    <row r="11" spans="1:19" ht="14.25">
      <c r="A11" s="2">
        <v>7</v>
      </c>
      <c r="B11" s="1" t="s">
        <v>7</v>
      </c>
      <c r="C11" s="16">
        <v>12.532297673721363</v>
      </c>
      <c r="D11" s="9">
        <v>99.66</v>
      </c>
      <c r="E11" s="9">
        <v>99.12465132408626</v>
      </c>
      <c r="F11" s="9">
        <v>98.613538458003</v>
      </c>
      <c r="G11" s="9">
        <v>98.67786191220574</v>
      </c>
      <c r="H11" s="9">
        <v>98.83256218139773</v>
      </c>
      <c r="I11" s="9">
        <v>99.24568499505456</v>
      </c>
      <c r="J11" s="9">
        <v>99.46263426155953</v>
      </c>
      <c r="K11" s="9">
        <v>100.00618187905064</v>
      </c>
      <c r="L11" s="9">
        <v>99.90926308421392</v>
      </c>
      <c r="M11" s="9">
        <v>99.6486524290835</v>
      </c>
      <c r="N11" s="9">
        <v>100.00244855958476</v>
      </c>
      <c r="O11" s="9">
        <v>100.31916332178024</v>
      </c>
      <c r="P11" s="9">
        <f t="shared" si="0"/>
        <v>99.45855353383497</v>
      </c>
      <c r="R11" s="63"/>
      <c r="S11" s="63"/>
    </row>
    <row r="12" spans="1:19" ht="14.25">
      <c r="A12" s="2">
        <v>8</v>
      </c>
      <c r="B12" s="1" t="s">
        <v>8</v>
      </c>
      <c r="C12" s="16">
        <v>5.642013525801707</v>
      </c>
      <c r="D12" s="9">
        <v>99.98</v>
      </c>
      <c r="E12" s="9">
        <v>99.96351861093255</v>
      </c>
      <c r="F12" s="9">
        <v>98.55853535856492</v>
      </c>
      <c r="G12" s="9">
        <v>98.57096858873449</v>
      </c>
      <c r="H12" s="9">
        <v>98.89316443264629</v>
      </c>
      <c r="I12" s="9">
        <v>99.04324152246069</v>
      </c>
      <c r="J12" s="9">
        <v>99.12636928097866</v>
      </c>
      <c r="K12" s="9">
        <v>99.15575603878018</v>
      </c>
      <c r="L12" s="9">
        <v>99.06612691242113</v>
      </c>
      <c r="M12" s="9">
        <v>99.018781659286</v>
      </c>
      <c r="N12" s="9">
        <v>99.04597291266083</v>
      </c>
      <c r="O12" s="9">
        <v>99.08688082565452</v>
      </c>
      <c r="P12" s="9">
        <f t="shared" si="0"/>
        <v>99.12577634526004</v>
      </c>
      <c r="R12" s="63"/>
      <c r="S12" s="63"/>
    </row>
    <row r="13" spans="1:19" ht="14.25">
      <c r="A13" s="2">
        <v>9</v>
      </c>
      <c r="B13" s="1" t="s">
        <v>9</v>
      </c>
      <c r="C13" s="16">
        <v>1.6003907209857446</v>
      </c>
      <c r="D13" s="9">
        <v>100.28</v>
      </c>
      <c r="E13" s="9">
        <v>100.16185259144937</v>
      </c>
      <c r="F13" s="9">
        <v>100.72304614448558</v>
      </c>
      <c r="G13" s="9">
        <v>100.66294382835198</v>
      </c>
      <c r="H13" s="9">
        <v>100.82179634580574</v>
      </c>
      <c r="I13" s="9">
        <v>101.26127872566836</v>
      </c>
      <c r="J13" s="9">
        <v>101.05715373394831</v>
      </c>
      <c r="K13" s="9">
        <v>101.54814198366523</v>
      </c>
      <c r="L13" s="9">
        <v>101.12794082745272</v>
      </c>
      <c r="M13" s="9">
        <v>101.44602850780072</v>
      </c>
      <c r="N13" s="9">
        <v>101.72197438822491</v>
      </c>
      <c r="O13" s="9">
        <v>101.83556898988894</v>
      </c>
      <c r="P13" s="9">
        <f t="shared" si="0"/>
        <v>101.0539771722285</v>
      </c>
      <c r="R13" s="63"/>
      <c r="S13" s="63"/>
    </row>
    <row r="14" spans="1:19" ht="14.25">
      <c r="A14" s="2">
        <v>10</v>
      </c>
      <c r="B14" s="1" t="s">
        <v>10</v>
      </c>
      <c r="C14" s="16">
        <v>1.5164650499744863</v>
      </c>
      <c r="D14" s="9">
        <v>100.96</v>
      </c>
      <c r="E14" s="9">
        <v>102.16284980002536</v>
      </c>
      <c r="F14" s="9">
        <v>102.16284980002536</v>
      </c>
      <c r="G14" s="9">
        <v>102.23467206559532</v>
      </c>
      <c r="H14" s="9">
        <v>102.37150949101928</v>
      </c>
      <c r="I14" s="9">
        <v>102.37150949101928</v>
      </c>
      <c r="J14" s="9">
        <v>102.46454717797897</v>
      </c>
      <c r="K14" s="9">
        <v>102.65532122350707</v>
      </c>
      <c r="L14" s="9">
        <v>102.64423513108179</v>
      </c>
      <c r="M14" s="9">
        <v>102.64423513108179</v>
      </c>
      <c r="N14" s="9">
        <v>102.64423513108179</v>
      </c>
      <c r="O14" s="9">
        <v>102.64423513108179</v>
      </c>
      <c r="P14" s="9">
        <f t="shared" si="0"/>
        <v>102.3300166311248</v>
      </c>
      <c r="R14" s="63"/>
      <c r="S14" s="63"/>
    </row>
    <row r="15" spans="1:19" ht="14.25">
      <c r="A15" s="19">
        <v>11</v>
      </c>
      <c r="B15" s="11" t="s">
        <v>11</v>
      </c>
      <c r="C15" s="16">
        <v>4.2346266451401755</v>
      </c>
      <c r="D15" s="9">
        <v>100.27</v>
      </c>
      <c r="E15" s="9">
        <v>100.39095528783257</v>
      </c>
      <c r="F15" s="9">
        <v>100.85290769019244</v>
      </c>
      <c r="G15" s="9">
        <v>103.5950790810721</v>
      </c>
      <c r="H15" s="9">
        <v>103.44173813881288</v>
      </c>
      <c r="I15" s="9">
        <v>103.76890293299599</v>
      </c>
      <c r="J15" s="9">
        <v>103.74060826743286</v>
      </c>
      <c r="K15" s="9">
        <v>104.69184620523517</v>
      </c>
      <c r="L15" s="9">
        <v>104.67939591239606</v>
      </c>
      <c r="M15" s="9">
        <v>103.7758787360132</v>
      </c>
      <c r="N15" s="9">
        <v>104.23089718920889</v>
      </c>
      <c r="O15" s="9">
        <v>104.23812956164834</v>
      </c>
      <c r="P15" s="9">
        <f t="shared" si="0"/>
        <v>103.13969491690337</v>
      </c>
      <c r="R15" s="63"/>
      <c r="S15" s="63"/>
    </row>
    <row r="16" spans="1:19" ht="15" thickBot="1">
      <c r="A16" s="20">
        <v>12</v>
      </c>
      <c r="B16" s="12" t="s">
        <v>12</v>
      </c>
      <c r="C16" s="17">
        <v>3.0875523573518775</v>
      </c>
      <c r="D16" s="13">
        <v>100.62</v>
      </c>
      <c r="E16" s="13">
        <v>101.0595842346341</v>
      </c>
      <c r="F16" s="13">
        <v>100.86391367468934</v>
      </c>
      <c r="G16" s="13">
        <v>101.15241445506486</v>
      </c>
      <c r="H16" s="13">
        <v>101.45250200115625</v>
      </c>
      <c r="I16" s="13">
        <v>101.68439769748562</v>
      </c>
      <c r="J16" s="13">
        <v>101.63035457322134</v>
      </c>
      <c r="K16" s="13">
        <v>101.85210052426869</v>
      </c>
      <c r="L16" s="13">
        <v>102.18169629692176</v>
      </c>
      <c r="M16" s="13">
        <v>102.3226354112326</v>
      </c>
      <c r="N16" s="13">
        <v>102.73863982265749</v>
      </c>
      <c r="O16" s="13">
        <v>102.8550005539908</v>
      </c>
      <c r="P16" s="13">
        <f t="shared" si="0"/>
        <v>101.70110327044357</v>
      </c>
      <c r="R16" s="63"/>
      <c r="S16" s="63"/>
    </row>
    <row r="17" spans="1:19" ht="29.25" thickBot="1">
      <c r="A17" s="48"/>
      <c r="B17" s="26" t="s">
        <v>18</v>
      </c>
      <c r="C17" s="26"/>
      <c r="D17" s="47">
        <v>42370</v>
      </c>
      <c r="E17" s="47">
        <v>42401</v>
      </c>
      <c r="F17" s="47">
        <v>42430</v>
      </c>
      <c r="G17" s="47">
        <v>42461</v>
      </c>
      <c r="H17" s="47">
        <v>42491</v>
      </c>
      <c r="I17" s="47">
        <v>42522</v>
      </c>
      <c r="J17" s="47">
        <v>42552</v>
      </c>
      <c r="K17" s="47">
        <v>42583</v>
      </c>
      <c r="L17" s="47">
        <v>42614</v>
      </c>
      <c r="M17" s="47">
        <v>42644</v>
      </c>
      <c r="N17" s="47">
        <v>42675</v>
      </c>
      <c r="O17" s="47">
        <v>42705</v>
      </c>
      <c r="P17" s="56" t="s">
        <v>29</v>
      </c>
      <c r="R17" s="63"/>
      <c r="S17" s="63"/>
    </row>
    <row r="18" spans="1:19" ht="31.5" customHeight="1">
      <c r="A18" s="19">
        <v>1</v>
      </c>
      <c r="B18" s="3" t="s">
        <v>19</v>
      </c>
      <c r="C18" s="33">
        <v>37.07</v>
      </c>
      <c r="D18" s="34">
        <v>101.07</v>
      </c>
      <c r="E18" s="34">
        <v>102.38000072533899</v>
      </c>
      <c r="F18" s="57">
        <v>103.11634397084724</v>
      </c>
      <c r="G18" s="34">
        <v>104.0502009402475</v>
      </c>
      <c r="H18" s="35">
        <v>104.53784179369192</v>
      </c>
      <c r="I18" s="35">
        <v>105.65965981214512</v>
      </c>
      <c r="J18" s="36">
        <v>105.56326023518743</v>
      </c>
      <c r="K18" s="37">
        <v>104.40227509965551</v>
      </c>
      <c r="L18" s="35">
        <v>103.25405130753542</v>
      </c>
      <c r="M18" s="60">
        <v>103.35114392895633</v>
      </c>
      <c r="N18" s="35">
        <v>105.67928190742784</v>
      </c>
      <c r="O18" s="35">
        <v>107.44055537789515</v>
      </c>
      <c r="P18" s="35">
        <f t="shared" si="0"/>
        <v>104.20871792491072</v>
      </c>
      <c r="R18" s="63"/>
      <c r="S18" s="63"/>
    </row>
    <row r="19" spans="1:19" ht="35.25">
      <c r="A19" s="19">
        <v>2</v>
      </c>
      <c r="B19" s="38" t="s">
        <v>20</v>
      </c>
      <c r="C19" s="39">
        <v>8.68</v>
      </c>
      <c r="D19" s="40">
        <v>101.38</v>
      </c>
      <c r="E19" s="40">
        <v>102.8335739969347</v>
      </c>
      <c r="F19" s="58">
        <v>105.01014217521929</v>
      </c>
      <c r="G19" s="40">
        <v>105.022777883192</v>
      </c>
      <c r="H19" s="36">
        <v>108.06844233597953</v>
      </c>
      <c r="I19" s="36">
        <v>107.21667519665</v>
      </c>
      <c r="J19" s="36">
        <v>108.28317794350382</v>
      </c>
      <c r="K19" s="10">
        <v>108.67136525253213</v>
      </c>
      <c r="L19" s="36">
        <v>110.32554134121737</v>
      </c>
      <c r="M19" s="61">
        <v>110.8258974648344</v>
      </c>
      <c r="N19" s="36">
        <v>111.9392472428825</v>
      </c>
      <c r="O19" s="36">
        <v>111.66303577838902</v>
      </c>
      <c r="P19" s="36">
        <f t="shared" si="0"/>
        <v>107.60332305094455</v>
      </c>
      <c r="R19" s="63"/>
      <c r="S19" s="63"/>
    </row>
    <row r="20" spans="1:19" ht="14.25">
      <c r="A20" s="19">
        <v>3</v>
      </c>
      <c r="B20" s="1" t="s">
        <v>21</v>
      </c>
      <c r="C20" s="39">
        <v>62.93</v>
      </c>
      <c r="D20" s="40">
        <v>100.5</v>
      </c>
      <c r="E20" s="40">
        <v>100.89265607379359</v>
      </c>
      <c r="F20" s="58">
        <f>'[1]Sheet1'!$D$6</f>
        <v>101.34925014587405</v>
      </c>
      <c r="G20" s="40">
        <v>101.65179303883274</v>
      </c>
      <c r="H20" s="24">
        <v>102.22508219042236</v>
      </c>
      <c r="I20" s="24">
        <v>102.30344179109585</v>
      </c>
      <c r="J20" s="36">
        <v>102.41374408906586</v>
      </c>
      <c r="K20" s="10">
        <v>102.74683982181442</v>
      </c>
      <c r="L20" s="24">
        <v>103.06345665536739</v>
      </c>
      <c r="M20" s="61">
        <v>103.20590712939948</v>
      </c>
      <c r="N20" s="24">
        <v>103.65493659951595</v>
      </c>
      <c r="O20" s="24">
        <v>103.76900517537234</v>
      </c>
      <c r="P20" s="24">
        <f t="shared" si="0"/>
        <v>102.31467605921284</v>
      </c>
      <c r="R20" s="63"/>
      <c r="S20" s="63"/>
    </row>
    <row r="21" spans="1:19" ht="15" thickBot="1">
      <c r="A21" s="19">
        <v>4</v>
      </c>
      <c r="B21" s="41" t="s">
        <v>22</v>
      </c>
      <c r="C21" s="42">
        <v>54.25</v>
      </c>
      <c r="D21" s="43">
        <v>100.35</v>
      </c>
      <c r="E21" s="43">
        <v>100.58213119446987</v>
      </c>
      <c r="F21" s="59">
        <v>100.76843183309501</v>
      </c>
      <c r="G21" s="43">
        <v>101.11247365313571</v>
      </c>
      <c r="H21" s="44">
        <v>101.29021076571642</v>
      </c>
      <c r="I21" s="45">
        <v>101.51738010751885</v>
      </c>
      <c r="J21" s="46">
        <v>101.4747011663242</v>
      </c>
      <c r="K21" s="14">
        <v>101.79898287099252</v>
      </c>
      <c r="L21" s="45">
        <v>101.9016053767399</v>
      </c>
      <c r="M21" s="53">
        <v>101.98679500149981</v>
      </c>
      <c r="N21" s="45">
        <v>102.3295407483361</v>
      </c>
      <c r="O21" s="62">
        <v>102.50604970922228</v>
      </c>
      <c r="P21" s="62">
        <f t="shared" si="0"/>
        <v>101.46819186892088</v>
      </c>
      <c r="R21" s="63"/>
      <c r="S21" s="63"/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v>10.3</v>
      </c>
      <c r="E23" s="33">
        <v>9.092781637802583</v>
      </c>
      <c r="F23" s="33">
        <v>8.019495780058383</v>
      </c>
      <c r="G23" s="33">
        <v>7.311258092033102</v>
      </c>
      <c r="H23" s="33">
        <v>7.244362583510111</v>
      </c>
      <c r="I23" s="33">
        <v>8.296013645875489</v>
      </c>
      <c r="J23" s="33">
        <v>7.786021623563033</v>
      </c>
      <c r="K23" s="33">
        <v>7.019650231815744</v>
      </c>
      <c r="L23" s="33">
        <v>6.050726891535985</v>
      </c>
      <c r="M23" s="33">
        <v>5.953575534680744</v>
      </c>
      <c r="N23" s="33">
        <v>6.39713871613421</v>
      </c>
      <c r="O23" s="33">
        <f>((O18/'2015'!O18)-1)*100</f>
        <v>7.440555377895142</v>
      </c>
      <c r="P23" s="33">
        <f>((P18/'2015'!P18)-1)*100</f>
        <v>7.553584784511602</v>
      </c>
    </row>
    <row r="24" spans="1:16" ht="14.25">
      <c r="A24" s="19">
        <v>2</v>
      </c>
      <c r="B24" s="40" t="s">
        <v>24</v>
      </c>
      <c r="C24" s="39">
        <v>8.68</v>
      </c>
      <c r="D24" s="51">
        <v>0.3</v>
      </c>
      <c r="E24" s="39">
        <v>-0.6251252221382675</v>
      </c>
      <c r="F24" s="39">
        <v>5.227464979596674</v>
      </c>
      <c r="G24" s="39">
        <v>6.593560882005112</v>
      </c>
      <c r="H24" s="39">
        <v>9.049770278885783</v>
      </c>
      <c r="I24" s="39">
        <v>7.458762800131646</v>
      </c>
      <c r="J24" s="39">
        <v>7.331273408416483</v>
      </c>
      <c r="K24" s="39">
        <v>5.873156615913477</v>
      </c>
      <c r="L24" s="39">
        <v>4.911052919601411</v>
      </c>
      <c r="M24" s="39">
        <v>6.184386177385104</v>
      </c>
      <c r="N24" s="39">
        <v>11.719342141077792</v>
      </c>
      <c r="O24" s="39">
        <f>((O19/'2015'!O19)-1)*100</f>
        <v>11.663035778389009</v>
      </c>
      <c r="P24" s="39">
        <f>((P19/'2015'!P19)-1)*100</f>
        <v>6.276331807210855</v>
      </c>
    </row>
    <row r="25" spans="1:16" ht="14.25">
      <c r="A25" s="19">
        <v>3</v>
      </c>
      <c r="B25" s="40" t="s">
        <v>25</v>
      </c>
      <c r="C25" s="39">
        <v>62.93</v>
      </c>
      <c r="D25" s="51">
        <v>2</v>
      </c>
      <c r="E25" s="39">
        <v>1.8879790445916367</v>
      </c>
      <c r="F25" s="39">
        <v>3.0469778548092297</v>
      </c>
      <c r="G25" s="39">
        <v>3.4730802921189685</v>
      </c>
      <c r="H25" s="39">
        <v>3.781250695507432</v>
      </c>
      <c r="I25" s="39">
        <v>3.58693967896757</v>
      </c>
      <c r="J25" s="39">
        <v>3.2236063848180896</v>
      </c>
      <c r="K25" s="39">
        <v>2.971073818901182</v>
      </c>
      <c r="L25" s="39">
        <v>2.6571141189376313</v>
      </c>
      <c r="M25" s="39">
        <v>2.8582790311217687</v>
      </c>
      <c r="N25" s="39">
        <v>3.826656261915806</v>
      </c>
      <c r="O25" s="39">
        <f>((O20/'2015'!O20)-1)*100</f>
        <v>3.769005175372353</v>
      </c>
      <c r="P25" s="39">
        <f>((P20/'2015'!P20)-1)*100</f>
        <v>3.091328158826312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2.4</v>
      </c>
      <c r="E26" s="42">
        <v>2.47479271097788</v>
      </c>
      <c r="F26" s="42">
        <v>2.7502916200201843</v>
      </c>
      <c r="G26" s="42">
        <v>2.982730331082295</v>
      </c>
      <c r="H26" s="42">
        <v>2.954478124616511</v>
      </c>
      <c r="I26" s="42">
        <v>2.9973928561877416</v>
      </c>
      <c r="J26" s="42">
        <v>2.6145845057730766</v>
      </c>
      <c r="K26" s="42">
        <v>2.595309944798463</v>
      </c>
      <c r="L26" s="42">
        <v>2.4490358554396296</v>
      </c>
      <c r="M26" s="42">
        <v>2.4471067267636037</v>
      </c>
      <c r="N26" s="42">
        <v>2.5717102217521326</v>
      </c>
      <c r="O26" s="42">
        <f>((O21/'2015'!O21)-1)*100</f>
        <v>2.50604970922228</v>
      </c>
      <c r="P26" s="42">
        <f>((P21/'2015'!P21)-1)*100</f>
        <v>2.642578643126514</v>
      </c>
    </row>
    <row r="28" spans="4:6" ht="14.25">
      <c r="D28" s="4"/>
      <c r="E28" s="4"/>
      <c r="F28" s="4"/>
    </row>
    <row r="29" spans="4:6" ht="14.25">
      <c r="D29" s="4"/>
      <c r="E29" s="4"/>
      <c r="F29" s="4"/>
    </row>
    <row r="30" spans="4:6" ht="14.25">
      <c r="D30" s="4"/>
      <c r="E30" s="4"/>
      <c r="F30" s="4"/>
    </row>
    <row r="31" spans="4:6" ht="14.25">
      <c r="D31" s="4"/>
      <c r="E31" s="4"/>
      <c r="F31" s="4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 P5:P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P25" sqref="P25"/>
    </sheetView>
  </sheetViews>
  <sheetFormatPr defaultColWidth="9.140625" defaultRowHeight="15"/>
  <cols>
    <col min="1" max="1" width="4.28125" style="0" bestFit="1" customWidth="1"/>
    <col min="2" max="2" width="35.8515625" style="0" customWidth="1"/>
    <col min="3" max="3" width="8.421875" style="0" bestFit="1" customWidth="1"/>
    <col min="4" max="4" width="6.57421875" style="0" bestFit="1" customWidth="1"/>
    <col min="5" max="5" width="7.00390625" style="0" bestFit="1" customWidth="1"/>
    <col min="6" max="6" width="7.28125" style="0" bestFit="1" customWidth="1"/>
    <col min="7" max="7" width="6.8515625" style="0" bestFit="1" customWidth="1"/>
    <col min="8" max="8" width="7.57421875" style="0" bestFit="1" customWidth="1"/>
    <col min="9" max="9" width="6.7109375" style="0" bestFit="1" customWidth="1"/>
    <col min="10" max="10" width="6.57421875" style="0" bestFit="1" customWidth="1"/>
    <col min="11" max="11" width="7.140625" style="0" bestFit="1" customWidth="1"/>
    <col min="12" max="12" width="7.00390625" style="0" bestFit="1" customWidth="1"/>
    <col min="13" max="13" width="6.7109375" style="0" bestFit="1" customWidth="1"/>
    <col min="14" max="14" width="7.28125" style="0" bestFit="1" customWidth="1"/>
    <col min="15" max="15" width="7.00390625" style="0" bestFit="1" customWidth="1"/>
    <col min="16" max="16" width="8.7109375" style="0" customWidth="1"/>
    <col min="17" max="17" width="4.57421875" style="0" customWidth="1"/>
  </cols>
  <sheetData>
    <row r="1" spans="1:16" ht="45" customHeight="1" thickBot="1">
      <c r="A1" s="226" t="s">
        <v>15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28.5" customHeight="1" thickBot="1">
      <c r="A2" s="5" t="s">
        <v>0</v>
      </c>
      <c r="B2" s="5" t="s">
        <v>13</v>
      </c>
      <c r="C2" s="6" t="s">
        <v>14</v>
      </c>
      <c r="D2" s="7">
        <v>42736</v>
      </c>
      <c r="E2" s="7">
        <v>42767</v>
      </c>
      <c r="F2" s="7">
        <v>42795</v>
      </c>
      <c r="G2" s="7">
        <v>42826</v>
      </c>
      <c r="H2" s="7">
        <v>42856</v>
      </c>
      <c r="I2" s="7">
        <v>42887</v>
      </c>
      <c r="J2" s="7">
        <v>42917</v>
      </c>
      <c r="K2" s="7">
        <v>42948</v>
      </c>
      <c r="L2" s="7">
        <v>42979</v>
      </c>
      <c r="M2" s="7">
        <v>43009</v>
      </c>
      <c r="N2" s="7">
        <v>43040</v>
      </c>
      <c r="O2" s="7">
        <v>43070</v>
      </c>
      <c r="P2" s="55" t="s">
        <v>29</v>
      </c>
    </row>
    <row r="3" spans="1:16" s="18" customFormat="1" ht="18" customHeight="1" thickBot="1">
      <c r="A3" s="26"/>
      <c r="B3" s="26" t="s">
        <v>17</v>
      </c>
      <c r="C3" s="27"/>
      <c r="D3" s="30">
        <v>5.1683647010242195</v>
      </c>
      <c r="E3" s="30">
        <v>5.450034373147794</v>
      </c>
      <c r="F3" s="30">
        <v>6.394276182750835</v>
      </c>
      <c r="G3" s="30">
        <v>6.420526004853766</v>
      </c>
      <c r="H3" s="30">
        <v>6.077070679029406</v>
      </c>
      <c r="I3" s="30">
        <v>5.445737173241194</v>
      </c>
      <c r="J3" s="30">
        <v>5.165986831280556</v>
      </c>
      <c r="K3" s="30">
        <v>5.020499394196021</v>
      </c>
      <c r="L3" s="30">
        <v>5.2715682273345</v>
      </c>
      <c r="M3" s="30">
        <v>5.072789128190358</v>
      </c>
      <c r="N3" s="30">
        <v>4.429275195662408</v>
      </c>
      <c r="O3" s="30">
        <v>3.9675603856096586</v>
      </c>
      <c r="P3" s="30">
        <v>5.31903790561716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105.91506009040148</v>
      </c>
      <c r="E4" s="27">
        <v>106.97273361475735</v>
      </c>
      <c r="F4" s="27">
        <v>108.442418960901</v>
      </c>
      <c r="G4" s="27">
        <v>109.03738111232158</v>
      </c>
      <c r="H4" s="65">
        <v>109.2594041317066</v>
      </c>
      <c r="I4" s="65">
        <v>109.099433063533</v>
      </c>
      <c r="J4" s="27">
        <v>108.845312671043</v>
      </c>
      <c r="K4" s="27">
        <v>108.462814938684</v>
      </c>
      <c r="L4" s="27">
        <v>108.48388500505666</v>
      </c>
      <c r="M4" s="27">
        <v>108.40637124196844</v>
      </c>
      <c r="N4" s="27">
        <v>108.93845697658175</v>
      </c>
      <c r="O4" s="27">
        <v>109.210279445839</v>
      </c>
      <c r="P4" s="27">
        <f aca="true" t="shared" si="0" ref="P4:P16">AVERAGE(D4:O4)</f>
        <v>108.42279593773281</v>
      </c>
    </row>
    <row r="5" spans="1:16" ht="14.25">
      <c r="A5" s="2">
        <v>1</v>
      </c>
      <c r="B5" s="1" t="s">
        <v>1</v>
      </c>
      <c r="C5" s="16">
        <v>38.48309218697755</v>
      </c>
      <c r="D5" s="9">
        <v>108.68444476651408</v>
      </c>
      <c r="E5" s="9">
        <v>111.15552702588296</v>
      </c>
      <c r="F5" s="9">
        <v>114.27715113692554</v>
      </c>
      <c r="G5" s="9">
        <v>115.71666939298349</v>
      </c>
      <c r="H5" s="66">
        <v>116.04394071722643</v>
      </c>
      <c r="I5" s="68">
        <v>115.19943843206734</v>
      </c>
      <c r="J5" s="9">
        <v>114.38182604898672</v>
      </c>
      <c r="K5" s="9">
        <v>112.89789513133715</v>
      </c>
      <c r="L5" s="70">
        <v>112.39867975112658</v>
      </c>
      <c r="M5" s="9">
        <v>112.11568849003808</v>
      </c>
      <c r="N5" s="70">
        <v>112.99384687837689</v>
      </c>
      <c r="O5" s="9">
        <v>113.57389790265455</v>
      </c>
      <c r="P5" s="71">
        <f t="shared" si="0"/>
        <v>113.28658380617664</v>
      </c>
    </row>
    <row r="6" spans="1:16" ht="14.25">
      <c r="A6" s="2">
        <v>2</v>
      </c>
      <c r="B6" s="1" t="s">
        <v>2</v>
      </c>
      <c r="C6" s="16">
        <v>3.7298588938547574</v>
      </c>
      <c r="D6" s="9">
        <v>105.1976502564219</v>
      </c>
      <c r="E6" s="9">
        <v>105.54061213274035</v>
      </c>
      <c r="F6" s="9">
        <v>105.83976797725605</v>
      </c>
      <c r="G6" s="9">
        <v>106.23385476107116</v>
      </c>
      <c r="H6" s="66">
        <v>106.49662594309615</v>
      </c>
      <c r="I6" s="68">
        <v>106.65753494261219</v>
      </c>
      <c r="J6" s="9">
        <v>106.68032424048673</v>
      </c>
      <c r="K6" s="9">
        <v>107.10141239173724</v>
      </c>
      <c r="L6" s="70">
        <v>107.15192070851181</v>
      </c>
      <c r="M6" s="9">
        <v>107.22038962690793</v>
      </c>
      <c r="N6" s="70">
        <v>107.59409076459879</v>
      </c>
      <c r="O6" s="9">
        <v>107.83336685565533</v>
      </c>
      <c r="P6" s="9">
        <f t="shared" si="0"/>
        <v>106.62896255009132</v>
      </c>
    </row>
    <row r="7" spans="1:16" ht="14.25">
      <c r="A7" s="2">
        <v>3</v>
      </c>
      <c r="B7" s="1" t="s">
        <v>3</v>
      </c>
      <c r="C7" s="16">
        <v>8.334620106492856</v>
      </c>
      <c r="D7" s="9">
        <v>104.35475871009442</v>
      </c>
      <c r="E7" s="9">
        <v>104.33193973373642</v>
      </c>
      <c r="F7" s="9">
        <v>104.59102090734179</v>
      </c>
      <c r="G7" s="9">
        <v>105.24965004409928</v>
      </c>
      <c r="H7" s="66">
        <v>105.67228194196204</v>
      </c>
      <c r="I7" s="68">
        <v>106.34950891393461</v>
      </c>
      <c r="J7" s="9">
        <v>106.53062394176315</v>
      </c>
      <c r="K7" s="9">
        <v>106.4076596208972</v>
      </c>
      <c r="L7" s="70">
        <v>106.34245000941809</v>
      </c>
      <c r="M7" s="9">
        <v>106.3959977052289</v>
      </c>
      <c r="N7" s="70">
        <v>106.50563054537135</v>
      </c>
      <c r="O7" s="9">
        <v>106.73933222920923</v>
      </c>
      <c r="P7" s="9">
        <f t="shared" si="0"/>
        <v>105.78923785858802</v>
      </c>
    </row>
    <row r="8" spans="1:16" ht="14.25">
      <c r="A8" s="2">
        <v>4</v>
      </c>
      <c r="B8" s="3" t="s">
        <v>4</v>
      </c>
      <c r="C8" s="16">
        <v>11.61651665881774</v>
      </c>
      <c r="D8" s="9">
        <v>111.27041615538013</v>
      </c>
      <c r="E8" s="9">
        <v>112.67162464681903</v>
      </c>
      <c r="F8" s="9">
        <v>113.4959445094527</v>
      </c>
      <c r="G8" s="9">
        <v>112.58110526979792</v>
      </c>
      <c r="H8" s="66">
        <v>113.34988437228984</v>
      </c>
      <c r="I8" s="68">
        <v>114.72368184329831</v>
      </c>
      <c r="J8" s="9">
        <v>114.90897976833229</v>
      </c>
      <c r="K8" s="9">
        <v>116.83740092575844</v>
      </c>
      <c r="L8" s="70">
        <v>118.37939200068695</v>
      </c>
      <c r="M8" s="9">
        <v>118.14837066567083</v>
      </c>
      <c r="N8" s="70">
        <v>119.20595963550069</v>
      </c>
      <c r="O8" s="9">
        <v>119.00265031495496</v>
      </c>
      <c r="P8" s="9">
        <f t="shared" si="0"/>
        <v>115.38128417566185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103.85882402328329</v>
      </c>
      <c r="E9" s="9">
        <v>104.18218272942273</v>
      </c>
      <c r="F9" s="9">
        <v>104.59317074493995</v>
      </c>
      <c r="G9" s="9">
        <v>104.73097531299808</v>
      </c>
      <c r="H9" s="66">
        <v>104.71918647182582</v>
      </c>
      <c r="I9" s="68">
        <v>104.79226814964221</v>
      </c>
      <c r="J9" s="9">
        <v>104.90088232931807</v>
      </c>
      <c r="K9" s="9">
        <v>104.6621541698713</v>
      </c>
      <c r="L9" s="70">
        <v>104.79700521060569</v>
      </c>
      <c r="M9" s="9">
        <v>104.94937952406276</v>
      </c>
      <c r="N9" s="70">
        <v>105.02415791949235</v>
      </c>
      <c r="O9" s="9">
        <v>105.32966987643157</v>
      </c>
      <c r="P9" s="9">
        <f t="shared" si="0"/>
        <v>104.71165470515784</v>
      </c>
    </row>
    <row r="10" spans="1:16" ht="14.25">
      <c r="A10" s="2">
        <v>6</v>
      </c>
      <c r="B10" s="1" t="s">
        <v>6</v>
      </c>
      <c r="C10" s="16">
        <v>2.8772611695680608</v>
      </c>
      <c r="D10" s="9">
        <v>105.27627759057174</v>
      </c>
      <c r="E10" s="9">
        <v>105.34628092029556</v>
      </c>
      <c r="F10" s="9">
        <v>105.34628092029556</v>
      </c>
      <c r="G10" s="9">
        <v>105.3830538464433</v>
      </c>
      <c r="H10" s="66">
        <v>105.99003193348277</v>
      </c>
      <c r="I10" s="68">
        <v>106.0661053739199</v>
      </c>
      <c r="J10" s="9">
        <v>106.26869406817694</v>
      </c>
      <c r="K10" s="9">
        <v>106.18757012641765</v>
      </c>
      <c r="L10" s="70">
        <v>106.18757012641765</v>
      </c>
      <c r="M10" s="9">
        <v>106.70679544693668</v>
      </c>
      <c r="N10" s="70">
        <v>106.70679544693668</v>
      </c>
      <c r="O10" s="9">
        <v>106.80300095230255</v>
      </c>
      <c r="P10" s="9">
        <f t="shared" si="0"/>
        <v>106.02237139601641</v>
      </c>
    </row>
    <row r="11" spans="1:16" ht="14.25">
      <c r="A11" s="2">
        <v>7</v>
      </c>
      <c r="B11" s="1" t="s">
        <v>7</v>
      </c>
      <c r="C11" s="16">
        <v>12.532297673721363</v>
      </c>
      <c r="D11" s="9">
        <v>100.26974298490698</v>
      </c>
      <c r="E11" s="9">
        <v>99.72287163654192</v>
      </c>
      <c r="F11" s="9">
        <v>100.13658922931761</v>
      </c>
      <c r="G11" s="9">
        <v>100.57921014007889</v>
      </c>
      <c r="H11" s="66">
        <v>100.16562996825125</v>
      </c>
      <c r="I11" s="68">
        <v>99.60803850625352</v>
      </c>
      <c r="J11" s="9">
        <v>99.59181343104524</v>
      </c>
      <c r="K11" s="9">
        <v>99.36656681240952</v>
      </c>
      <c r="L11" s="70">
        <v>99.56903603156502</v>
      </c>
      <c r="M11" s="9">
        <v>99.8251281304439</v>
      </c>
      <c r="N11" s="70">
        <v>100.09894914737</v>
      </c>
      <c r="O11" s="9">
        <v>100.33027955178085</v>
      </c>
      <c r="P11" s="9">
        <f t="shared" si="0"/>
        <v>99.9386546308304</v>
      </c>
    </row>
    <row r="12" spans="1:16" ht="14.25">
      <c r="A12" s="2">
        <v>8</v>
      </c>
      <c r="B12" s="1" t="s">
        <v>8</v>
      </c>
      <c r="C12" s="16">
        <v>5.642013525801707</v>
      </c>
      <c r="D12" s="9">
        <v>99.10514228362045</v>
      </c>
      <c r="E12" s="9">
        <v>98.46377977572772</v>
      </c>
      <c r="F12" s="9">
        <v>98.47413539915532</v>
      </c>
      <c r="G12" s="9">
        <v>98.10954830384499</v>
      </c>
      <c r="H12" s="66">
        <v>98.0991926804174</v>
      </c>
      <c r="I12" s="68">
        <v>98.09792316028388</v>
      </c>
      <c r="J12" s="9">
        <v>98.09792316028388</v>
      </c>
      <c r="K12" s="9">
        <v>98.09792316028388</v>
      </c>
      <c r="L12" s="70">
        <v>98.09792316028388</v>
      </c>
      <c r="M12" s="9">
        <v>98.07954367266927</v>
      </c>
      <c r="N12" s="70">
        <v>98.07954367266927</v>
      </c>
      <c r="O12" s="9">
        <v>98.09269040347833</v>
      </c>
      <c r="P12" s="9">
        <f t="shared" si="0"/>
        <v>98.24127240272652</v>
      </c>
    </row>
    <row r="13" spans="1:16" ht="14.25">
      <c r="A13" s="2">
        <v>9</v>
      </c>
      <c r="B13" s="1" t="s">
        <v>9</v>
      </c>
      <c r="C13" s="16">
        <v>1.6003907209857446</v>
      </c>
      <c r="D13" s="9">
        <v>101.03162548657936</v>
      </c>
      <c r="E13" s="9">
        <v>101.57110045543068</v>
      </c>
      <c r="F13" s="9">
        <v>101.90208124254599</v>
      </c>
      <c r="G13" s="9">
        <v>101.92378772545418</v>
      </c>
      <c r="H13" s="66">
        <v>102.03610056784572</v>
      </c>
      <c r="I13" s="68">
        <v>102.03356035658763</v>
      </c>
      <c r="J13" s="9">
        <v>102.08873705211752</v>
      </c>
      <c r="K13" s="9">
        <v>102.88370425144419</v>
      </c>
      <c r="L13" s="70">
        <v>103.06791521332701</v>
      </c>
      <c r="M13" s="9">
        <v>103.33339576090397</v>
      </c>
      <c r="N13" s="70">
        <v>103.33339576090397</v>
      </c>
      <c r="O13" s="9">
        <v>102.79720756636034</v>
      </c>
      <c r="P13" s="9">
        <f t="shared" si="0"/>
        <v>102.33355095329172</v>
      </c>
    </row>
    <row r="14" spans="1:16" ht="14.25">
      <c r="A14" s="2">
        <v>10</v>
      </c>
      <c r="B14" s="1" t="s">
        <v>10</v>
      </c>
      <c r="C14" s="16">
        <v>1.5164650499744863</v>
      </c>
      <c r="D14" s="9">
        <v>102.75299124673225</v>
      </c>
      <c r="E14" s="9">
        <v>103.00242778784255</v>
      </c>
      <c r="F14" s="9">
        <v>103.00242778784255</v>
      </c>
      <c r="G14" s="9">
        <v>103.00242778784255</v>
      </c>
      <c r="H14" s="66">
        <v>103.11427117365952</v>
      </c>
      <c r="I14" s="68">
        <v>103.15613458022823</v>
      </c>
      <c r="J14" s="9">
        <v>103.41197321635916</v>
      </c>
      <c r="K14" s="9">
        <v>103.42722073162253</v>
      </c>
      <c r="L14" s="70">
        <v>103.42722073162253</v>
      </c>
      <c r="M14" s="9">
        <v>103.4694321175011</v>
      </c>
      <c r="N14" s="70">
        <v>103.51216345778327</v>
      </c>
      <c r="O14" s="9">
        <v>103.51216345778327</v>
      </c>
      <c r="P14" s="9">
        <f t="shared" si="0"/>
        <v>103.23257117306831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104.21066371716557</v>
      </c>
      <c r="E15" s="9">
        <v>104.27446357371579</v>
      </c>
      <c r="F15" s="9">
        <v>104.48319688460006</v>
      </c>
      <c r="G15" s="9">
        <v>104.47326157447912</v>
      </c>
      <c r="H15" s="66">
        <v>104.33063807370168</v>
      </c>
      <c r="I15" s="68">
        <v>104.50177987399529</v>
      </c>
      <c r="J15" s="9">
        <v>104.54814852040838</v>
      </c>
      <c r="K15" s="9">
        <v>104.3661102682101</v>
      </c>
      <c r="L15" s="70">
        <v>104.36671264018867</v>
      </c>
      <c r="M15" s="9">
        <v>104.36696194299209</v>
      </c>
      <c r="N15" s="70">
        <v>104.5427887981237</v>
      </c>
      <c r="O15" s="9">
        <v>104.54753451785479</v>
      </c>
      <c r="P15" s="9">
        <f t="shared" si="0"/>
        <v>104.41768836545293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102.92860789656858</v>
      </c>
      <c r="E16" s="13">
        <v>102.93294603995501</v>
      </c>
      <c r="F16" s="13">
        <v>104.46270127611008</v>
      </c>
      <c r="G16" s="13">
        <v>105.53283677249793</v>
      </c>
      <c r="H16" s="67">
        <v>105.53260693600659</v>
      </c>
      <c r="I16" s="69">
        <v>105.47655260419603</v>
      </c>
      <c r="J16" s="13">
        <v>105.65915338604421</v>
      </c>
      <c r="K16" s="13">
        <v>105.64482523723042</v>
      </c>
      <c r="L16" s="70">
        <v>105.66764775758436</v>
      </c>
      <c r="M16" s="13">
        <v>105.36466106219459</v>
      </c>
      <c r="N16" s="70">
        <v>105.39891566693753</v>
      </c>
      <c r="O16" s="9">
        <v>105.408929750274</v>
      </c>
      <c r="P16" s="13">
        <f t="shared" si="0"/>
        <v>105.00086536546661</v>
      </c>
    </row>
    <row r="17" spans="1:16" ht="33.75" customHeight="1" thickBot="1">
      <c r="A17" s="48"/>
      <c r="B17" s="26" t="s">
        <v>18</v>
      </c>
      <c r="C17" s="26"/>
      <c r="D17" s="47">
        <v>42736</v>
      </c>
      <c r="E17" s="47">
        <v>42767</v>
      </c>
      <c r="F17" s="47">
        <v>42795</v>
      </c>
      <c r="G17" s="47">
        <v>42826</v>
      </c>
      <c r="H17" s="47">
        <v>42856</v>
      </c>
      <c r="I17" s="47">
        <v>42887</v>
      </c>
      <c r="J17" s="47">
        <v>42917</v>
      </c>
      <c r="K17" s="47">
        <v>42948</v>
      </c>
      <c r="L17" s="47">
        <v>42979</v>
      </c>
      <c r="M17" s="47">
        <v>43009</v>
      </c>
      <c r="N17" s="47">
        <v>43040</v>
      </c>
      <c r="O17" s="47">
        <v>43070</v>
      </c>
      <c r="P17" s="72" t="s">
        <v>29</v>
      </c>
    </row>
    <row r="18" spans="1:16" ht="29.25" customHeight="1">
      <c r="A18" s="19">
        <v>1</v>
      </c>
      <c r="B18" s="3" t="s">
        <v>19</v>
      </c>
      <c r="C18" s="33">
        <v>37.07</v>
      </c>
      <c r="D18" s="34">
        <v>109.309850214185</v>
      </c>
      <c r="E18" s="34">
        <v>111.88339458969966</v>
      </c>
      <c r="F18" s="57">
        <v>115.16959720293583</v>
      </c>
      <c r="G18" s="34">
        <v>116.5596265669419</v>
      </c>
      <c r="H18" s="35">
        <v>116.88757293670696</v>
      </c>
      <c r="I18" s="35">
        <v>116.06703777769151</v>
      </c>
      <c r="J18" s="36">
        <v>115.38502839940645</v>
      </c>
      <c r="K18" s="36">
        <v>113.87873677815108</v>
      </c>
      <c r="L18" s="35">
        <v>113.36921289079959</v>
      </c>
      <c r="M18" s="60">
        <v>113.08566445410861</v>
      </c>
      <c r="N18" s="35">
        <v>114.00385774790739</v>
      </c>
      <c r="O18" s="35">
        <v>114.60852570492382</v>
      </c>
      <c r="P18" s="35">
        <f>AVERAGE(D18:O18)</f>
        <v>114.18400877195482</v>
      </c>
    </row>
    <row r="19" spans="1:16" ht="39" customHeight="1">
      <c r="A19" s="19">
        <v>2</v>
      </c>
      <c r="B19" s="38" t="s">
        <v>20</v>
      </c>
      <c r="C19" s="39">
        <v>8.68</v>
      </c>
      <c r="D19" s="40">
        <v>113.053923554473</v>
      </c>
      <c r="E19" s="40">
        <v>115.43902443403171</v>
      </c>
      <c r="F19" s="58">
        <v>117.1130617681069</v>
      </c>
      <c r="G19" s="40">
        <v>115.46427148675055</v>
      </c>
      <c r="H19" s="36">
        <v>116.11898488163166</v>
      </c>
      <c r="I19" s="36">
        <v>118.22380735996468</v>
      </c>
      <c r="J19" s="36">
        <v>117.79385221553078</v>
      </c>
      <c r="K19" s="36">
        <v>120.01644130373266</v>
      </c>
      <c r="L19" s="36">
        <v>122.338145484481</v>
      </c>
      <c r="M19" s="61">
        <v>122.61048362528845</v>
      </c>
      <c r="N19" s="36">
        <v>124.34480361881931</v>
      </c>
      <c r="O19" s="36">
        <v>124.38349647512008</v>
      </c>
      <c r="P19" s="36">
        <f>AVERAGE(D19:O19)</f>
        <v>118.90835801732756</v>
      </c>
    </row>
    <row r="20" spans="1:16" ht="14.25">
      <c r="A20" s="19">
        <v>3</v>
      </c>
      <c r="B20" s="1" t="s">
        <v>21</v>
      </c>
      <c r="C20" s="39">
        <v>62.93</v>
      </c>
      <c r="D20" s="40">
        <v>104.12149404732105</v>
      </c>
      <c r="E20" s="40">
        <v>104.56398020899422</v>
      </c>
      <c r="F20" s="58">
        <v>104.97108351184902</v>
      </c>
      <c r="G20" s="40">
        <v>105.12869532569916</v>
      </c>
      <c r="H20" s="24">
        <v>105.29362155254677</v>
      </c>
      <c r="I20" s="24">
        <v>105.52337449307981</v>
      </c>
      <c r="J20" s="36">
        <v>105.63793344575292</v>
      </c>
      <c r="K20" s="36">
        <v>105.91675318944337</v>
      </c>
      <c r="L20" s="24">
        <v>106.25670799270694</v>
      </c>
      <c r="M20" s="61">
        <v>106.30539278440648</v>
      </c>
      <c r="N20" s="24">
        <v>106.61350213021866</v>
      </c>
      <c r="O20" s="24">
        <v>106.7105468754529</v>
      </c>
      <c r="P20" s="24">
        <f>AVERAGE(D20:O20)</f>
        <v>105.58692379645595</v>
      </c>
    </row>
    <row r="21" spans="1:16" ht="15" thickBot="1">
      <c r="A21" s="19">
        <v>4</v>
      </c>
      <c r="B21" s="41" t="s">
        <v>22</v>
      </c>
      <c r="C21" s="42">
        <v>54.25</v>
      </c>
      <c r="D21" s="43">
        <v>102.69240652038052</v>
      </c>
      <c r="E21" s="43">
        <v>102.82409633479351</v>
      </c>
      <c r="F21" s="59">
        <v>103.02850454556568</v>
      </c>
      <c r="G21" s="43">
        <v>103.47512023018054</v>
      </c>
      <c r="H21" s="44">
        <v>103.5616860588708</v>
      </c>
      <c r="I21" s="45">
        <v>103.49144911574778</v>
      </c>
      <c r="J21" s="46">
        <v>103.69312415523649</v>
      </c>
      <c r="K21" s="46">
        <v>103.66096282448726</v>
      </c>
      <c r="L21" s="45">
        <v>103.68386017830575</v>
      </c>
      <c r="M21" s="53">
        <v>103.69676296788447</v>
      </c>
      <c r="N21" s="45">
        <v>103.77669476739608</v>
      </c>
      <c r="O21" s="62">
        <v>103.88307515379961</v>
      </c>
      <c r="P21" s="62">
        <f>AVERAGE(D21:O21)</f>
        <v>103.4556452377207</v>
      </c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v>8.152617210037615</v>
      </c>
      <c r="E23" s="33">
        <v>9.282470987528125</v>
      </c>
      <c r="F23" s="33">
        <v>11.688984275369819</v>
      </c>
      <c r="G23" s="33">
        <v>12.022490599396463</v>
      </c>
      <c r="H23" s="33">
        <v>11.813646552401135</v>
      </c>
      <c r="I23" s="33">
        <v>9.84990675159272</v>
      </c>
      <c r="J23" s="33">
        <v>9.304153871656506</v>
      </c>
      <c r="K23" s="33">
        <f>(K18/'2016'!K18-1)*100</f>
        <v>9.076872768768652</v>
      </c>
      <c r="L23" s="33">
        <v>9.796382277666593</v>
      </c>
      <c r="M23" s="33">
        <v>9.418880290133803</v>
      </c>
      <c r="N23" s="33">
        <v>7.877207045910528</v>
      </c>
      <c r="O23" s="33">
        <v>6.671568572795561</v>
      </c>
      <c r="P23" s="33">
        <f>(P18/'2016'!P18-1)*100</f>
        <v>9.572414905086891</v>
      </c>
    </row>
    <row r="24" spans="1:16" ht="14.25">
      <c r="A24" s="19">
        <v>2</v>
      </c>
      <c r="B24" s="40" t="s">
        <v>24</v>
      </c>
      <c r="C24" s="39">
        <v>8.68</v>
      </c>
      <c r="D24" s="51">
        <v>11.51501632913099</v>
      </c>
      <c r="E24" s="39">
        <v>12.258107879701585</v>
      </c>
      <c r="F24" s="39">
        <v>11.52547681793703</v>
      </c>
      <c r="G24" s="39">
        <v>9.942122855645398</v>
      </c>
      <c r="H24" s="39">
        <v>7.449485133341138</v>
      </c>
      <c r="I24" s="39">
        <v>10.266250229384655</v>
      </c>
      <c r="J24" s="39">
        <v>8.783150303354702</v>
      </c>
      <c r="K24" s="39">
        <f>(K19/'2016'!K19-1)*100</f>
        <v>10.439802633229721</v>
      </c>
      <c r="L24" s="39">
        <v>10.888325583747438</v>
      </c>
      <c r="M24" s="39">
        <v>10.633422719805496</v>
      </c>
      <c r="N24" s="39">
        <v>11.082401107289552</v>
      </c>
      <c r="O24" s="39">
        <v>11.39182775039056</v>
      </c>
      <c r="P24" s="39">
        <f>(P19/'2016'!P19-1)*100</f>
        <v>10.5062136055321</v>
      </c>
    </row>
    <row r="25" spans="1:16" ht="14.25">
      <c r="A25" s="19">
        <v>3</v>
      </c>
      <c r="B25" s="40" t="s">
        <v>25</v>
      </c>
      <c r="C25" s="39">
        <v>62.93</v>
      </c>
      <c r="D25" s="51">
        <v>3.6034766640010485</v>
      </c>
      <c r="E25" s="39">
        <v>3.6388417929203998</v>
      </c>
      <c r="F25" s="39">
        <v>3.5736163422639855</v>
      </c>
      <c r="G25" s="39">
        <v>3.4204042869545592</v>
      </c>
      <c r="H25" s="39">
        <v>3.0017480019320697</v>
      </c>
      <c r="I25" s="39">
        <v>3.1474334055730857</v>
      </c>
      <c r="J25" s="39">
        <v>3.148199868450363</v>
      </c>
      <c r="K25" s="39">
        <f>(K20/'2016'!K20-1)*100</f>
        <v>3.085168724533305</v>
      </c>
      <c r="L25" s="39">
        <v>3.0983351820009553</v>
      </c>
      <c r="M25" s="39">
        <v>3.003205670311937</v>
      </c>
      <c r="N25" s="39">
        <v>2.8542446966452806</v>
      </c>
      <c r="O25" s="39">
        <v>2.834701648251592</v>
      </c>
      <c r="P25" s="39">
        <f>(P20/'2016'!P20-1)*100</f>
        <v>3.1982193203146547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2.334236691958669</v>
      </c>
      <c r="E26" s="42">
        <v>2.2289894971393442</v>
      </c>
      <c r="F26" s="42">
        <v>2.242838031075123</v>
      </c>
      <c r="G26" s="42">
        <v>2.336651939848533</v>
      </c>
      <c r="H26" s="42">
        <v>2.2425417777126366</v>
      </c>
      <c r="I26" s="42">
        <v>1.944562602126032</v>
      </c>
      <c r="J26" s="42">
        <v>2.186183318023427</v>
      </c>
      <c r="K26" s="42">
        <f>(K21/'2016'!K21-1)*100</f>
        <v>1.8290752038793823</v>
      </c>
      <c r="L26" s="42">
        <v>1.7489958033307662</v>
      </c>
      <c r="M26" s="42">
        <v>1.6766562439377575</v>
      </c>
      <c r="N26" s="42">
        <v>1.4142094340275024</v>
      </c>
      <c r="O26" s="42">
        <v>1.3433601709201826</v>
      </c>
      <c r="P26" s="42">
        <f>(P21/'2016'!P21-1)*100</f>
        <v>1.9586959540653481</v>
      </c>
    </row>
    <row r="29" spans="4:6" ht="14.25">
      <c r="D29" s="4"/>
      <c r="E29" s="4"/>
      <c r="F29" s="4"/>
    </row>
    <row r="30" spans="4:6" ht="14.25">
      <c r="D30" s="4"/>
      <c r="E30" s="4"/>
      <c r="F30" s="4"/>
    </row>
    <row r="31" spans="4:6" ht="14.25">
      <c r="D31" s="4"/>
      <c r="E31" s="4"/>
      <c r="F31" s="4"/>
    </row>
    <row r="32" spans="4:6" ht="14.25">
      <c r="D32" s="4"/>
      <c r="E32" s="4"/>
      <c r="F32" s="4"/>
    </row>
  </sheetData>
  <sheetProtection/>
  <mergeCells count="1">
    <mergeCell ref="A1:P1"/>
  </mergeCells>
  <printOptions/>
  <pageMargins left="0.17" right="0.16" top="0.75" bottom="0.75" header="0.3" footer="0.3"/>
  <pageSetup horizontalDpi="300" verticalDpi="300" orientation="landscape" scale="90" r:id="rId1"/>
  <ignoredErrors>
    <ignoredError sqref="P4:P16 P18:P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3">
      <selection activeCell="J9" sqref="J9"/>
    </sheetView>
  </sheetViews>
  <sheetFormatPr defaultColWidth="9.140625" defaultRowHeight="15"/>
  <cols>
    <col min="1" max="1" width="4.28125" style="0" bestFit="1" customWidth="1"/>
    <col min="2" max="2" width="35.140625" style="0" customWidth="1"/>
    <col min="3" max="3" width="8.421875" style="0" bestFit="1" customWidth="1"/>
    <col min="4" max="9" width="7.7109375" style="0" customWidth="1"/>
    <col min="10" max="10" width="7.7109375" style="88" customWidth="1"/>
    <col min="11" max="15" width="7.7109375" style="0" customWidth="1"/>
    <col min="16" max="16" width="8.00390625" style="0" customWidth="1"/>
    <col min="17" max="17" width="4.421875" style="0" customWidth="1"/>
  </cols>
  <sheetData>
    <row r="1" spans="1:16" ht="48.75" customHeight="1" thickBot="1">
      <c r="A1" s="228" t="s">
        <v>15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ht="29.25" thickBot="1">
      <c r="A2" s="5" t="s">
        <v>0</v>
      </c>
      <c r="B2" s="5" t="s">
        <v>13</v>
      </c>
      <c r="C2" s="6" t="s">
        <v>14</v>
      </c>
      <c r="D2" s="74">
        <v>43101</v>
      </c>
      <c r="E2" s="74">
        <v>43132</v>
      </c>
      <c r="F2" s="74">
        <v>43160</v>
      </c>
      <c r="G2" s="74">
        <v>43191</v>
      </c>
      <c r="H2" s="74">
        <v>43221</v>
      </c>
      <c r="I2" s="74">
        <v>43252</v>
      </c>
      <c r="J2" s="74">
        <v>43282</v>
      </c>
      <c r="K2" s="74">
        <v>43313</v>
      </c>
      <c r="L2" s="74">
        <v>43344</v>
      </c>
      <c r="M2" s="74">
        <v>43374</v>
      </c>
      <c r="N2" s="74">
        <v>43405</v>
      </c>
      <c r="O2" s="74">
        <v>43435</v>
      </c>
      <c r="P2" s="55" t="s">
        <v>29</v>
      </c>
    </row>
    <row r="3" spans="1:16" s="18" customFormat="1" ht="15" thickBot="1">
      <c r="A3" s="26"/>
      <c r="B3" s="26" t="s">
        <v>17</v>
      </c>
      <c r="C3" s="27"/>
      <c r="D3" s="73">
        <v>3.977802643859807</v>
      </c>
      <c r="E3" s="73">
        <v>4.077132435967745</v>
      </c>
      <c r="F3" s="73">
        <f>(F4/'2017'!F4-1)*100</f>
        <v>3.9231460689943987</v>
      </c>
      <c r="G3" s="73">
        <f>(G4/'2017'!G4-1)*100</f>
        <v>3.819010155764846</v>
      </c>
      <c r="H3" s="73">
        <f>(H4/'2017'!H4-1)*100</f>
        <v>3.639520775182925</v>
      </c>
      <c r="I3" s="73">
        <f>(I4/'2017'!I4-1)*100</f>
        <v>3.4026167236678395</v>
      </c>
      <c r="J3" s="73">
        <f>(J4/'2017'!J4-1)*100</f>
        <v>3.3036742894111404</v>
      </c>
      <c r="K3" s="73">
        <f>(K4/'2017'!K4-1)*100</f>
        <v>3.272266003587032</v>
      </c>
      <c r="L3" s="73">
        <f>(L4/'2017'!L4-1)*100</f>
        <v>3.353207697495053</v>
      </c>
      <c r="M3" s="73">
        <f>(M4/'2017'!M4-1)*100</f>
        <v>3.158843750068585</v>
      </c>
      <c r="N3" s="73">
        <f>(N4/'2017'!N4-1)*100</f>
        <v>2.9678616055296647</v>
      </c>
      <c r="O3" s="73">
        <f>(O4/'2017'!O4-1)*100</f>
        <v>3.2500981051333255</v>
      </c>
      <c r="P3" s="30">
        <f>(P4/'2017'!P4-1)*100</f>
        <v>3.5102948341655615</v>
      </c>
    </row>
    <row r="4" spans="1:16" s="18" customFormat="1" ht="18" customHeight="1" thickBot="1">
      <c r="A4" s="26"/>
      <c r="B4" s="26" t="s">
        <v>16</v>
      </c>
      <c r="C4" s="30">
        <v>100</v>
      </c>
      <c r="D4" s="27">
        <v>110.12815215092317</v>
      </c>
      <c r="E4" s="27">
        <v>111.334153634606</v>
      </c>
      <c r="F4" s="27">
        <v>112.696773457488</v>
      </c>
      <c r="G4" s="27">
        <v>113.20152977058116</v>
      </c>
      <c r="H4" s="27">
        <v>113.23592284392113</v>
      </c>
      <c r="I4" s="27">
        <v>112.81166861837958</v>
      </c>
      <c r="J4" s="27">
        <v>112.44120728098541</v>
      </c>
      <c r="K4" s="27">
        <v>112.01200675845607</v>
      </c>
      <c r="L4" s="27">
        <v>112.1215749875879</v>
      </c>
      <c r="M4" s="27">
        <v>111.83075912462152</v>
      </c>
      <c r="N4" s="27">
        <v>112.17159961484616</v>
      </c>
      <c r="O4" s="27">
        <v>112.75972066871903</v>
      </c>
      <c r="P4" s="27">
        <f aca="true" t="shared" si="0" ref="P4:P16">AVERAGE(D4:O4)</f>
        <v>112.22875574259292</v>
      </c>
    </row>
    <row r="5" spans="1:30" ht="14.25">
      <c r="A5" s="2">
        <v>1</v>
      </c>
      <c r="B5" s="1" t="s">
        <v>1</v>
      </c>
      <c r="C5" s="16">
        <v>38.48309218697755</v>
      </c>
      <c r="D5" s="9">
        <v>115.51491557662614</v>
      </c>
      <c r="E5" s="9">
        <v>117.1788604811207</v>
      </c>
      <c r="F5" s="9">
        <v>119.63304368659273</v>
      </c>
      <c r="G5" s="9">
        <v>119.93548846627267</v>
      </c>
      <c r="H5" s="9">
        <v>119.09041571447065</v>
      </c>
      <c r="I5" s="9">
        <v>119.14348779101245</v>
      </c>
      <c r="J5" s="9">
        <v>117.58317483543874</v>
      </c>
      <c r="K5" s="71">
        <v>115.33617053966495</v>
      </c>
      <c r="L5" s="70">
        <v>114.64599316814763</v>
      </c>
      <c r="M5" s="9">
        <v>113.4676878648356</v>
      </c>
      <c r="N5" s="70">
        <v>113.41273646419198</v>
      </c>
      <c r="O5" s="9">
        <v>114.69049468790783</v>
      </c>
      <c r="P5" s="71">
        <f t="shared" si="0"/>
        <v>116.63603910635685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16" ht="14.25">
      <c r="A6" s="2">
        <v>2</v>
      </c>
      <c r="B6" s="1" t="s">
        <v>2</v>
      </c>
      <c r="C6" s="16">
        <v>3.7298588938547574</v>
      </c>
      <c r="D6" s="9">
        <v>107.89065773948496</v>
      </c>
      <c r="E6" s="9">
        <v>107.94213442321633</v>
      </c>
      <c r="F6" s="9">
        <v>107.93357088088943</v>
      </c>
      <c r="G6" s="9">
        <v>107.98288496782912</v>
      </c>
      <c r="H6" s="9">
        <v>107.86070847377776</v>
      </c>
      <c r="I6" s="9">
        <v>107.00960965910542</v>
      </c>
      <c r="J6" s="9">
        <v>107.58281950660607</v>
      </c>
      <c r="K6" s="9">
        <v>108.40214263906161</v>
      </c>
      <c r="L6" s="70">
        <v>109.21646009419308</v>
      </c>
      <c r="M6" s="9">
        <v>109.25453123760936</v>
      </c>
      <c r="N6" s="70">
        <v>109.26260555112685</v>
      </c>
      <c r="O6" s="9">
        <v>110.15847840313431</v>
      </c>
      <c r="P6" s="9">
        <f t="shared" si="0"/>
        <v>108.37471696466952</v>
      </c>
    </row>
    <row r="7" spans="1:16" ht="14.25">
      <c r="A7" s="2">
        <v>3</v>
      </c>
      <c r="B7" s="1" t="s">
        <v>3</v>
      </c>
      <c r="C7" s="16">
        <v>8.334620106492856</v>
      </c>
      <c r="D7" s="9">
        <v>107.14770557976135</v>
      </c>
      <c r="E7" s="9">
        <v>107.81598933878306</v>
      </c>
      <c r="F7" s="9">
        <v>107.9206992745261</v>
      </c>
      <c r="G7" s="9">
        <v>108.00956764112284</v>
      </c>
      <c r="H7" s="9">
        <v>108.18931521715709</v>
      </c>
      <c r="I7" s="9">
        <v>108.66161663135422</v>
      </c>
      <c r="J7" s="9">
        <v>109.09389954945975</v>
      </c>
      <c r="K7" s="9">
        <v>109.28510123630265</v>
      </c>
      <c r="L7" s="70">
        <v>109.7059015654045</v>
      </c>
      <c r="M7" s="9">
        <v>109.96211885115615</v>
      </c>
      <c r="N7" s="70">
        <v>109.99274085949139</v>
      </c>
      <c r="O7" s="9">
        <v>110.60221254420702</v>
      </c>
      <c r="P7" s="9">
        <f t="shared" si="0"/>
        <v>108.86557235739384</v>
      </c>
    </row>
    <row r="8" spans="1:16" ht="14.25">
      <c r="A8" s="2">
        <v>4</v>
      </c>
      <c r="B8" s="3" t="s">
        <v>4</v>
      </c>
      <c r="C8" s="16">
        <v>11.61651665881774</v>
      </c>
      <c r="D8" s="9">
        <v>119.1183144976365</v>
      </c>
      <c r="E8" s="9">
        <v>122.34825439420695</v>
      </c>
      <c r="F8" s="9">
        <v>125.30728361106071</v>
      </c>
      <c r="G8" s="9">
        <v>127.2916177452028</v>
      </c>
      <c r="H8" s="9">
        <v>130.3587678311116</v>
      </c>
      <c r="I8" s="9">
        <v>128.50327604426818</v>
      </c>
      <c r="J8" s="9">
        <v>129.05112509514723</v>
      </c>
      <c r="K8" s="58">
        <v>131.1965100241626</v>
      </c>
      <c r="L8" s="76">
        <v>133.94627666691557</v>
      </c>
      <c r="M8" s="9">
        <v>134.78440715303645</v>
      </c>
      <c r="N8" s="70">
        <v>135.12342637236273</v>
      </c>
      <c r="O8" s="9">
        <v>133.37626090810727</v>
      </c>
      <c r="P8" s="9">
        <f t="shared" si="0"/>
        <v>129.20046002860155</v>
      </c>
    </row>
    <row r="9" spans="1:16" ht="27" customHeight="1">
      <c r="A9" s="2">
        <v>5</v>
      </c>
      <c r="B9" s="3" t="s">
        <v>5</v>
      </c>
      <c r="C9" s="16">
        <v>6.345305011313683</v>
      </c>
      <c r="D9" s="9">
        <v>105.71312765836839</v>
      </c>
      <c r="E9" s="9">
        <v>105.8810040743172</v>
      </c>
      <c r="F9" s="9">
        <v>106.5727572865138</v>
      </c>
      <c r="G9" s="9">
        <v>106.85908724719819</v>
      </c>
      <c r="H9" s="9">
        <v>107.17762100222939</v>
      </c>
      <c r="I9" s="9">
        <v>107.29231092164508</v>
      </c>
      <c r="J9" s="9">
        <v>107.60348793536443</v>
      </c>
      <c r="K9" s="9">
        <v>107.906081230641</v>
      </c>
      <c r="L9" s="70">
        <v>107.9020255287214</v>
      </c>
      <c r="M9" s="9">
        <v>107.855214966488</v>
      </c>
      <c r="N9" s="70">
        <v>108.05164765108445</v>
      </c>
      <c r="O9" s="9">
        <v>109.49095103012235</v>
      </c>
      <c r="P9" s="9">
        <f t="shared" si="0"/>
        <v>107.35877637772448</v>
      </c>
    </row>
    <row r="10" spans="1:16" ht="14.25">
      <c r="A10" s="2">
        <v>6</v>
      </c>
      <c r="B10" s="1" t="s">
        <v>6</v>
      </c>
      <c r="C10" s="16">
        <v>2.8772611695680608</v>
      </c>
      <c r="D10" s="9">
        <v>107.00593938308289</v>
      </c>
      <c r="E10" s="9">
        <v>107.03415876541382</v>
      </c>
      <c r="F10" s="9">
        <v>107.05692022423204</v>
      </c>
      <c r="G10" s="9">
        <v>107.05818300423591</v>
      </c>
      <c r="H10" s="9">
        <v>107.28597601878322</v>
      </c>
      <c r="I10" s="9">
        <v>107.54754734103417</v>
      </c>
      <c r="J10" s="9">
        <v>107.05890532196018</v>
      </c>
      <c r="K10" s="9">
        <v>108.01352339061629</v>
      </c>
      <c r="L10" s="70">
        <v>107.5478848908258</v>
      </c>
      <c r="M10" s="9">
        <v>107.56677748965392</v>
      </c>
      <c r="N10" s="70">
        <v>107.56677748965392</v>
      </c>
      <c r="O10" s="9">
        <v>107.92359359772946</v>
      </c>
      <c r="P10" s="9">
        <f t="shared" si="0"/>
        <v>107.38884890976847</v>
      </c>
    </row>
    <row r="11" spans="1:16" ht="14.25">
      <c r="A11" s="2">
        <v>7</v>
      </c>
      <c r="B11" s="1" t="s">
        <v>7</v>
      </c>
      <c r="C11" s="16">
        <v>12.532297673721363</v>
      </c>
      <c r="D11" s="9">
        <v>100.58431911126095</v>
      </c>
      <c r="E11" s="9">
        <v>101.35913387150994</v>
      </c>
      <c r="F11" s="9">
        <v>101.52204142117104</v>
      </c>
      <c r="G11" s="9">
        <v>102.37985439880417</v>
      </c>
      <c r="H11" s="9">
        <v>102.04649368427648</v>
      </c>
      <c r="I11" s="9">
        <v>101.25243237666726</v>
      </c>
      <c r="J11" s="9">
        <v>102.03960540656773</v>
      </c>
      <c r="K11" s="9">
        <v>102.7024209311366</v>
      </c>
      <c r="L11" s="76">
        <v>102.38428784181079</v>
      </c>
      <c r="M11" s="9">
        <v>102.86005830470852</v>
      </c>
      <c r="N11" s="70">
        <v>105.17575597158377</v>
      </c>
      <c r="O11" s="9">
        <v>105.48654316088042</v>
      </c>
      <c r="P11" s="9">
        <f t="shared" si="0"/>
        <v>102.48274554003149</v>
      </c>
    </row>
    <row r="12" spans="1:16" ht="14.25">
      <c r="A12" s="2">
        <v>8</v>
      </c>
      <c r="B12" s="1" t="s">
        <v>8</v>
      </c>
      <c r="C12" s="16">
        <v>5.642013525801707</v>
      </c>
      <c r="D12" s="9">
        <v>98.09269040347833</v>
      </c>
      <c r="E12" s="9">
        <v>98.24072512255869</v>
      </c>
      <c r="F12" s="9">
        <v>98.24072512255869</v>
      </c>
      <c r="G12" s="9">
        <v>98.19336843830392</v>
      </c>
      <c r="H12" s="9">
        <v>98.19336843830392</v>
      </c>
      <c r="I12" s="9">
        <v>95.54204433953072</v>
      </c>
      <c r="J12" s="9">
        <v>95.47349634610758</v>
      </c>
      <c r="K12" s="9">
        <v>95.50498846765385</v>
      </c>
      <c r="L12" s="70">
        <v>95.5660826354971</v>
      </c>
      <c r="M12" s="9">
        <v>95.4783097298455</v>
      </c>
      <c r="N12" s="70">
        <v>95.4673308996155</v>
      </c>
      <c r="O12" s="9">
        <v>95.57395910946606</v>
      </c>
      <c r="P12" s="9">
        <f t="shared" si="0"/>
        <v>96.63059075441</v>
      </c>
    </row>
    <row r="13" spans="1:16" ht="14.25">
      <c r="A13" s="2">
        <v>9</v>
      </c>
      <c r="B13" s="1" t="s">
        <v>9</v>
      </c>
      <c r="C13" s="16">
        <v>1.6003907209857446</v>
      </c>
      <c r="D13" s="9">
        <v>103.0686951054858</v>
      </c>
      <c r="E13" s="9">
        <v>103.0654730574895</v>
      </c>
      <c r="F13" s="9">
        <v>103.07085034928107</v>
      </c>
      <c r="G13" s="9">
        <v>103.1929907741326</v>
      </c>
      <c r="H13" s="9">
        <v>102.76095486273476</v>
      </c>
      <c r="I13" s="9">
        <v>102.51938148750475</v>
      </c>
      <c r="J13" s="9">
        <v>102.53176305417192</v>
      </c>
      <c r="K13" s="9">
        <v>102.66006107461615</v>
      </c>
      <c r="L13" s="70">
        <v>102.87807283262542</v>
      </c>
      <c r="M13" s="9">
        <v>102.31680224318669</v>
      </c>
      <c r="N13" s="70">
        <v>102.59144287018945</v>
      </c>
      <c r="O13" s="9">
        <v>102.88816173748525</v>
      </c>
      <c r="P13" s="9">
        <f t="shared" si="0"/>
        <v>102.79538745407528</v>
      </c>
    </row>
    <row r="14" spans="1:16" ht="14.25">
      <c r="A14" s="2">
        <v>10</v>
      </c>
      <c r="B14" s="1" t="s">
        <v>10</v>
      </c>
      <c r="C14" s="16">
        <v>1.5164650499744863</v>
      </c>
      <c r="D14" s="9">
        <v>105.33604931968537</v>
      </c>
      <c r="E14" s="9">
        <v>105.54660917424481</v>
      </c>
      <c r="F14" s="9">
        <v>105.49954017064002</v>
      </c>
      <c r="G14" s="9">
        <v>105.50636943070592</v>
      </c>
      <c r="H14" s="9">
        <v>105.50636943070592</v>
      </c>
      <c r="I14" s="9">
        <v>105.81837760433095</v>
      </c>
      <c r="J14" s="9">
        <v>105.97352870003913</v>
      </c>
      <c r="K14" s="9">
        <v>105.98633480548965</v>
      </c>
      <c r="L14" s="76">
        <v>105.98633480548965</v>
      </c>
      <c r="M14" s="9">
        <v>105.97182524510022</v>
      </c>
      <c r="N14" s="70">
        <v>105.97182524510022</v>
      </c>
      <c r="O14" s="9">
        <v>105.97182524510022</v>
      </c>
      <c r="P14" s="9">
        <f t="shared" si="0"/>
        <v>105.75624909805266</v>
      </c>
    </row>
    <row r="15" spans="1:16" ht="14.25">
      <c r="A15" s="19">
        <v>11</v>
      </c>
      <c r="B15" s="11" t="s">
        <v>11</v>
      </c>
      <c r="C15" s="16">
        <v>4.2346266451401755</v>
      </c>
      <c r="D15" s="9">
        <v>105.01180196414384</v>
      </c>
      <c r="E15" s="9">
        <v>105.25037422955441</v>
      </c>
      <c r="F15" s="9">
        <v>105.33130567522433</v>
      </c>
      <c r="G15" s="9">
        <v>105.33182625921043</v>
      </c>
      <c r="H15" s="9">
        <v>105.38884222520447</v>
      </c>
      <c r="I15" s="9">
        <v>105.22078413836827</v>
      </c>
      <c r="J15" s="9">
        <v>105.36527217813656</v>
      </c>
      <c r="K15" s="9">
        <v>105.54774295262263</v>
      </c>
      <c r="L15" s="70">
        <v>106.31881490818165</v>
      </c>
      <c r="M15" s="9">
        <v>106.31881490818165</v>
      </c>
      <c r="N15" s="70">
        <v>106.51172469185367</v>
      </c>
      <c r="O15" s="9">
        <v>107.32457027201998</v>
      </c>
      <c r="P15" s="9">
        <f t="shared" si="0"/>
        <v>105.74348953355849</v>
      </c>
    </row>
    <row r="16" spans="1:16" ht="15" thickBot="1">
      <c r="A16" s="20">
        <v>12</v>
      </c>
      <c r="B16" s="12" t="s">
        <v>12</v>
      </c>
      <c r="C16" s="17">
        <v>3.0875523573518775</v>
      </c>
      <c r="D16" s="13">
        <v>105.65600651077617</v>
      </c>
      <c r="E16" s="13">
        <v>105.74267752035307</v>
      </c>
      <c r="F16" s="13">
        <v>105.68652022455984</v>
      </c>
      <c r="G16" s="13">
        <v>106.44739922640538</v>
      </c>
      <c r="H16" s="13">
        <v>106.84883048036649</v>
      </c>
      <c r="I16" s="13">
        <v>106.9717659923942</v>
      </c>
      <c r="J16" s="13">
        <v>106.96550872246267</v>
      </c>
      <c r="K16" s="13">
        <v>106.9110037617007</v>
      </c>
      <c r="L16" s="76">
        <v>107.0481379797886</v>
      </c>
      <c r="M16" s="13">
        <v>107.03040792276626</v>
      </c>
      <c r="N16" s="70">
        <v>107.19664292718882</v>
      </c>
      <c r="O16" s="13">
        <v>108.14946537276494</v>
      </c>
      <c r="P16" s="13">
        <f t="shared" si="0"/>
        <v>106.72119722012728</v>
      </c>
    </row>
    <row r="17" spans="1:16" ht="29.25" thickBot="1">
      <c r="A17" s="48"/>
      <c r="B17" s="26" t="s">
        <v>18</v>
      </c>
      <c r="C17" s="26"/>
      <c r="D17" s="47">
        <v>43101</v>
      </c>
      <c r="E17" s="47">
        <v>43132</v>
      </c>
      <c r="F17" s="47">
        <v>43160</v>
      </c>
      <c r="G17" s="47">
        <v>43191</v>
      </c>
      <c r="H17" s="47">
        <v>43221</v>
      </c>
      <c r="I17" s="47">
        <v>43252</v>
      </c>
      <c r="J17" s="47">
        <v>43282</v>
      </c>
      <c r="K17" s="47">
        <v>43313</v>
      </c>
      <c r="L17" s="47">
        <v>43344</v>
      </c>
      <c r="M17" s="47">
        <v>43374</v>
      </c>
      <c r="N17" s="47">
        <v>43405</v>
      </c>
      <c r="O17" s="47">
        <v>43435</v>
      </c>
      <c r="P17" s="90" t="s">
        <v>29</v>
      </c>
    </row>
    <row r="18" spans="1:16" ht="25.5" customHeight="1">
      <c r="A18" s="75">
        <v>1</v>
      </c>
      <c r="B18" s="3" t="s">
        <v>19</v>
      </c>
      <c r="C18" s="33">
        <v>37.07</v>
      </c>
      <c r="D18" s="34">
        <v>116.62944892332271</v>
      </c>
      <c r="E18" s="34">
        <v>118.32729524013516</v>
      </c>
      <c r="F18" s="34">
        <v>120.87729930968096</v>
      </c>
      <c r="G18" s="35">
        <v>121.22768296215128</v>
      </c>
      <c r="H18" s="36">
        <v>120.58750791314615</v>
      </c>
      <c r="I18" s="36">
        <v>120.46276227968288</v>
      </c>
      <c r="J18" s="36">
        <v>118.8605358030337</v>
      </c>
      <c r="K18" s="36">
        <v>117.47459565480084</v>
      </c>
      <c r="L18" s="34">
        <v>116.84050986917005</v>
      </c>
      <c r="M18" s="60">
        <v>115.94775708187937</v>
      </c>
      <c r="N18" s="35">
        <v>116.27608375730894</v>
      </c>
      <c r="O18" s="35">
        <v>117.59329184921056</v>
      </c>
      <c r="P18" s="35">
        <f>AVERAGE(D18:O18)</f>
        <v>118.4253975536269</v>
      </c>
    </row>
    <row r="19" spans="1:16" ht="35.25">
      <c r="A19" s="75">
        <v>2</v>
      </c>
      <c r="B19" s="38" t="s">
        <v>20</v>
      </c>
      <c r="C19" s="39">
        <v>8.68</v>
      </c>
      <c r="D19" s="40">
        <v>124.75972809131027</v>
      </c>
      <c r="E19" s="40">
        <v>129.4029757565748</v>
      </c>
      <c r="F19" s="40">
        <v>133.6338507931602</v>
      </c>
      <c r="G19" s="36">
        <v>136.73302778281354</v>
      </c>
      <c r="H19" s="36">
        <v>140.7807730838347</v>
      </c>
      <c r="I19" s="36">
        <v>138.13324064183732</v>
      </c>
      <c r="J19" s="36">
        <v>139.64002367192043</v>
      </c>
      <c r="K19" s="40">
        <v>142.50700529022046</v>
      </c>
      <c r="L19" s="40">
        <v>145.43841536234197</v>
      </c>
      <c r="M19" s="61">
        <v>146.55648306827354</v>
      </c>
      <c r="N19" s="36">
        <v>148.1598515018263</v>
      </c>
      <c r="O19" s="36">
        <v>146.4025475915117</v>
      </c>
      <c r="P19" s="36">
        <f>AVERAGE(D19:O19)</f>
        <v>139.34566021963542</v>
      </c>
    </row>
    <row r="20" spans="1:16" ht="14.25">
      <c r="A20" s="75">
        <v>3</v>
      </c>
      <c r="B20" s="1" t="s">
        <v>21</v>
      </c>
      <c r="C20" s="39">
        <v>62.93</v>
      </c>
      <c r="D20" s="40">
        <v>106.98802005311732</v>
      </c>
      <c r="E20" s="40">
        <v>107.97847533943433</v>
      </c>
      <c r="F20" s="40">
        <v>108.65505454549992</v>
      </c>
      <c r="G20" s="24">
        <v>109.26910633510255</v>
      </c>
      <c r="H20" s="36">
        <v>110.08016443012194</v>
      </c>
      <c r="I20" s="36">
        <v>109.69307592978616</v>
      </c>
      <c r="J20" s="36">
        <v>110.10727748948155</v>
      </c>
      <c r="K20" s="40">
        <v>110.81353213335599</v>
      </c>
      <c r="L20" s="40">
        <v>111.3789579548839</v>
      </c>
      <c r="M20" s="61">
        <v>111.64062124463719</v>
      </c>
      <c r="N20" s="24">
        <v>112.24239738433694</v>
      </c>
      <c r="O20" s="24">
        <v>112.49422281480727</v>
      </c>
      <c r="P20" s="24">
        <f>AVERAGE(D20:O20)</f>
        <v>110.11174213788043</v>
      </c>
    </row>
    <row r="21" spans="1:16" ht="15" thickBot="1">
      <c r="A21" s="75">
        <v>4</v>
      </c>
      <c r="B21" s="41" t="s">
        <v>22</v>
      </c>
      <c r="C21" s="42">
        <v>54.25</v>
      </c>
      <c r="D21" s="43">
        <v>104.14474810012007</v>
      </c>
      <c r="E21" s="43">
        <v>104.55079798776273</v>
      </c>
      <c r="F21" s="43">
        <v>104.65873012704921</v>
      </c>
      <c r="G21" s="45">
        <v>104.875190038268</v>
      </c>
      <c r="H21" s="46">
        <v>105.16841484828916</v>
      </c>
      <c r="I21" s="46">
        <v>105.14297177037633</v>
      </c>
      <c r="J21" s="46">
        <v>105.38237267250742</v>
      </c>
      <c r="K21" s="46">
        <v>105.74293547903754</v>
      </c>
      <c r="L21" s="43">
        <v>105.92983062436429</v>
      </c>
      <c r="M21" s="53">
        <v>106.05447890961105</v>
      </c>
      <c r="N21" s="45">
        <v>106.49601162918876</v>
      </c>
      <c r="O21" s="62">
        <v>107.06927499304842</v>
      </c>
      <c r="P21" s="62">
        <f>AVERAGE(D21:O21)</f>
        <v>105.43464643163526</v>
      </c>
    </row>
    <row r="22" spans="1:10" ht="15" thickBot="1">
      <c r="A22" s="19"/>
      <c r="B22" s="54" t="s">
        <v>27</v>
      </c>
      <c r="C22" s="4"/>
      <c r="D22" s="49"/>
      <c r="H22" s="21"/>
      <c r="J22"/>
    </row>
    <row r="23" spans="1:16" ht="14.25">
      <c r="A23" s="19">
        <v>1</v>
      </c>
      <c r="B23" s="34" t="s">
        <v>23</v>
      </c>
      <c r="C23" s="33">
        <v>37.07</v>
      </c>
      <c r="D23" s="50">
        <v>6.696193156239327</v>
      </c>
      <c r="E23" s="33">
        <v>5.759479030884473</v>
      </c>
      <c r="F23" s="33">
        <v>4.955910453249057</v>
      </c>
      <c r="G23" s="33">
        <v>4.004865606298469</v>
      </c>
      <c r="H23" s="33">
        <v>3.165379247323963</v>
      </c>
      <c r="I23" s="33">
        <v>3.7872289895178435</v>
      </c>
      <c r="J23" s="33">
        <f>((J18/'2017'!J18)-1)*100</f>
        <v>3.012095634796519</v>
      </c>
      <c r="K23" s="33">
        <v>3.157620973312092</v>
      </c>
      <c r="L23" s="33">
        <v>3.1</v>
      </c>
      <c r="M23" s="33">
        <v>2.5309066729074514</v>
      </c>
      <c r="N23" s="77">
        <v>1.993113263259949</v>
      </c>
      <c r="O23" s="33">
        <v>2.604314230488791</v>
      </c>
      <c r="P23" s="33">
        <f>(P18/'2017'!P18-1)*100</f>
        <v>3.714520822388412</v>
      </c>
    </row>
    <row r="24" spans="1:16" ht="14.25">
      <c r="A24" s="19">
        <v>2</v>
      </c>
      <c r="B24" s="40" t="s">
        <v>24</v>
      </c>
      <c r="C24" s="39">
        <v>8.68</v>
      </c>
      <c r="D24" s="51">
        <v>10.354178049554408</v>
      </c>
      <c r="E24" s="39">
        <v>12.096387154174938</v>
      </c>
      <c r="F24" s="39">
        <v>14.106700632390412</v>
      </c>
      <c r="G24" s="39">
        <v>18.420205681117174</v>
      </c>
      <c r="H24" s="39">
        <v>21.23837736554668</v>
      </c>
      <c r="I24" s="39">
        <v>16.840460247784893</v>
      </c>
      <c r="J24" s="39">
        <f>((J19/'2017'!J19)-1)*100</f>
        <v>18.546104949872166</v>
      </c>
      <c r="K24" s="39">
        <v>18.7</v>
      </c>
      <c r="L24" s="39">
        <v>18.9</v>
      </c>
      <c r="M24" s="39">
        <v>19.530140274274398</v>
      </c>
      <c r="N24" s="39">
        <v>19.15242711389238</v>
      </c>
      <c r="O24" s="39">
        <v>17.70255037073669</v>
      </c>
      <c r="P24" s="39">
        <f>(P19/'2017'!P19-1)*100</f>
        <v>17.18743959052038</v>
      </c>
    </row>
    <row r="25" spans="1:16" ht="14.25">
      <c r="A25" s="19">
        <v>3</v>
      </c>
      <c r="B25" s="40" t="s">
        <v>25</v>
      </c>
      <c r="C25" s="39">
        <v>62.93</v>
      </c>
      <c r="D25" s="51">
        <v>2.7530588492069574</v>
      </c>
      <c r="E25" s="39">
        <v>3.2654601743501654</v>
      </c>
      <c r="F25" s="39">
        <v>3.5095103436129316</v>
      </c>
      <c r="G25" s="39">
        <v>3.938421376367307</v>
      </c>
      <c r="H25" s="39">
        <v>4.5459001286098255</v>
      </c>
      <c r="I25" s="39">
        <v>3.9514481570903426</v>
      </c>
      <c r="J25" s="39">
        <f>((J20/'2017'!J20)-1)*100</f>
        <v>4.23081358934736</v>
      </c>
      <c r="K25" s="39">
        <v>4.6</v>
      </c>
      <c r="L25" s="39">
        <v>4.8</v>
      </c>
      <c r="M25" s="39">
        <v>5.018774984492902</v>
      </c>
      <c r="N25" s="39">
        <v>5.2797208061349465</v>
      </c>
      <c r="O25" s="39">
        <v>5.419966543798882</v>
      </c>
      <c r="P25" s="39">
        <f>(P20/'2017'!P20-1)*100</f>
        <v>4.285396504350425</v>
      </c>
    </row>
    <row r="26" spans="1:16" ht="15" thickBot="1">
      <c r="A26" s="20">
        <v>4</v>
      </c>
      <c r="B26" s="43" t="s">
        <v>26</v>
      </c>
      <c r="C26" s="42">
        <v>54.25</v>
      </c>
      <c r="D26" s="52">
        <v>1.4142638476889902</v>
      </c>
      <c r="E26" s="42">
        <v>1.679277245819022</v>
      </c>
      <c r="F26" s="42">
        <v>1.5823053907984663</v>
      </c>
      <c r="G26" s="42">
        <v>1.353049704096021</v>
      </c>
      <c r="H26" s="42">
        <v>1.5514702884471987</v>
      </c>
      <c r="I26" s="42">
        <f>((I21/'2017'!I21)-1)*100</f>
        <v>1.5958059035210193</v>
      </c>
      <c r="J26" s="42">
        <f>((J21/'2017'!J21)-1)*100</f>
        <v>1.6290844075080635</v>
      </c>
      <c r="K26" s="42">
        <v>2</v>
      </c>
      <c r="L26" s="42">
        <v>2.2</v>
      </c>
      <c r="M26" s="42">
        <v>2.2736639739244113</v>
      </c>
      <c r="N26" s="42">
        <v>2.620354086134391</v>
      </c>
      <c r="O26" s="42">
        <v>3.0671019649077813</v>
      </c>
      <c r="P26" s="42">
        <f>(P21/'2017'!P21-1)*100</f>
        <v>1.912898217750425</v>
      </c>
    </row>
    <row r="27" ht="14.25">
      <c r="J27"/>
    </row>
    <row r="28" ht="14.25">
      <c r="J28"/>
    </row>
    <row r="29" spans="4:10" ht="14.25">
      <c r="D29" s="4"/>
      <c r="E29" s="4"/>
      <c r="F29" s="4"/>
      <c r="J29"/>
    </row>
    <row r="30" spans="4:10" ht="14.25">
      <c r="D30" s="4"/>
      <c r="E30" s="4"/>
      <c r="F30" s="4"/>
      <c r="J30"/>
    </row>
    <row r="31" spans="4:10" ht="14.25">
      <c r="D31" s="4"/>
      <c r="E31" s="4"/>
      <c r="F31" s="4"/>
      <c r="J31"/>
    </row>
    <row r="32" spans="4:10" ht="14.25">
      <c r="D32" s="4"/>
      <c r="E32" s="4"/>
      <c r="F32" s="4"/>
      <c r="J32"/>
    </row>
    <row r="33" ht="14.25">
      <c r="J33"/>
    </row>
    <row r="34" ht="14.25">
      <c r="J34"/>
    </row>
    <row r="35" ht="14.25">
      <c r="J35"/>
    </row>
    <row r="36" ht="14.25">
      <c r="J36"/>
    </row>
    <row r="37" ht="14.25">
      <c r="J37"/>
    </row>
    <row r="38" ht="14.25">
      <c r="J38"/>
    </row>
    <row r="39" ht="14.25">
      <c r="J39"/>
    </row>
    <row r="40" ht="14.25">
      <c r="J40"/>
    </row>
    <row r="41" ht="14.25">
      <c r="J41"/>
    </row>
    <row r="42" ht="14.25">
      <c r="J42"/>
    </row>
    <row r="43" ht="14.25">
      <c r="J43"/>
    </row>
    <row r="44" ht="14.25">
      <c r="J44"/>
    </row>
    <row r="45" ht="14.25">
      <c r="J45"/>
    </row>
    <row r="46" ht="14.25">
      <c r="J46"/>
    </row>
    <row r="47" ht="14.25">
      <c r="J47"/>
    </row>
    <row r="48" ht="14.25">
      <c r="J48"/>
    </row>
  </sheetData>
  <sheetProtection/>
  <mergeCells count="1">
    <mergeCell ref="A1:P1"/>
  </mergeCells>
  <printOptions/>
  <pageMargins left="0.17" right="0.16" top="0.75" bottom="0.75" header="0.3" footer="0.3"/>
  <pageSetup horizontalDpi="600" verticalDpi="600" orientation="landscape" scale="90" r:id="rId1"/>
  <ignoredErrors>
    <ignoredError sqref="P4:P16 P18:P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B16">
      <selection activeCell="O4" sqref="O4"/>
    </sheetView>
  </sheetViews>
  <sheetFormatPr defaultColWidth="9.140625" defaultRowHeight="15"/>
  <cols>
    <col min="1" max="1" width="4.28125" style="18" bestFit="1" customWidth="1"/>
    <col min="2" max="2" width="28.140625" style="18" customWidth="1"/>
    <col min="3" max="3" width="8.57421875" style="18" customWidth="1"/>
    <col min="4" max="7" width="7.140625" style="18" customWidth="1"/>
    <col min="8" max="8" width="7.57421875" style="18" customWidth="1"/>
    <col min="9" max="15" width="7.140625" style="18" customWidth="1"/>
    <col min="16" max="16" width="8.28125" style="0" customWidth="1"/>
    <col min="17" max="17" width="3.421875" style="18" customWidth="1"/>
    <col min="18" max="16384" width="9.140625" style="18" customWidth="1"/>
  </cols>
  <sheetData>
    <row r="1" spans="1:16" ht="45" customHeight="1" thickBot="1">
      <c r="A1" s="226" t="s">
        <v>15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28.5" customHeight="1" thickBot="1">
      <c r="A2" s="5" t="s">
        <v>0</v>
      </c>
      <c r="B2" s="5" t="s">
        <v>13</v>
      </c>
      <c r="C2" s="6" t="s">
        <v>14</v>
      </c>
      <c r="D2" s="74">
        <v>43466</v>
      </c>
      <c r="E2" s="74">
        <v>43497</v>
      </c>
      <c r="F2" s="74">
        <v>43525</v>
      </c>
      <c r="G2" s="74">
        <v>43556</v>
      </c>
      <c r="H2" s="74">
        <v>43586</v>
      </c>
      <c r="I2" s="74">
        <v>43617</v>
      </c>
      <c r="J2" s="74">
        <v>43647</v>
      </c>
      <c r="K2" s="74">
        <v>43678</v>
      </c>
      <c r="L2" s="74">
        <v>43709</v>
      </c>
      <c r="M2" s="74">
        <v>43739</v>
      </c>
      <c r="N2" s="74">
        <v>43770</v>
      </c>
      <c r="O2" s="74">
        <v>43800</v>
      </c>
      <c r="P2" s="55" t="s">
        <v>29</v>
      </c>
    </row>
    <row r="3" spans="1:16" ht="15" thickBot="1">
      <c r="A3" s="26"/>
      <c r="B3" s="26" t="s">
        <v>17</v>
      </c>
      <c r="C3" s="27"/>
      <c r="D3" s="73">
        <f>(D4/'2018'!D4-1)*100</f>
        <v>2.9519902045372914</v>
      </c>
      <c r="E3" s="73">
        <f>(E4/'2018'!E4-1)*100</f>
        <v>2.956095017263949</v>
      </c>
      <c r="F3" s="73">
        <f>(F4/'2018'!F4-1)*100</f>
        <v>3.139062728261144</v>
      </c>
      <c r="G3" s="73">
        <f>(G4/'2018'!G4-1)*100</f>
        <v>3.1956652872706215</v>
      </c>
      <c r="H3" s="73">
        <f>(H4/'2018'!H4-1)*100</f>
        <v>3.5287950453881</v>
      </c>
      <c r="I3" s="73">
        <f>(I4/'2018'!I4-1)*100</f>
        <v>3.7389684400802814</v>
      </c>
      <c r="J3" s="73">
        <f>(J4/'2018'!J4-1)*100</f>
        <v>3.705004071343221</v>
      </c>
      <c r="K3" s="73">
        <f>(K4/'2018'!K4-1)*100</f>
        <v>3.5648302879181193</v>
      </c>
      <c r="L3" s="73">
        <f>(L4/'2018'!L4-1)*100</f>
        <v>3.3838137380321154</v>
      </c>
      <c r="M3" s="73">
        <f>(M4/'2018'!M4-1)*100</f>
        <v>3.5813467997502624</v>
      </c>
      <c r="N3" s="73">
        <f>(N4/'2018'!N4-1)*100</f>
        <v>3.7611254791046544</v>
      </c>
      <c r="O3" s="73">
        <f>(O4/'2018'!O4-1)*100</f>
        <v>3.8497746297025515</v>
      </c>
      <c r="P3" s="30">
        <f>(P4/'2018'!P4-1)*100</f>
        <v>3.447502350808773</v>
      </c>
    </row>
    <row r="4" spans="1:17" ht="15" thickBot="1">
      <c r="A4" s="26"/>
      <c r="B4" s="26" t="s">
        <v>16</v>
      </c>
      <c r="C4" s="30">
        <v>100</v>
      </c>
      <c r="D4" s="27">
        <v>113.37912441485635</v>
      </c>
      <c r="E4" s="27">
        <v>114.62529700271158</v>
      </c>
      <c r="F4" s="27">
        <v>116.2343958690449</v>
      </c>
      <c r="G4" s="27">
        <v>116.81907176211895</v>
      </c>
      <c r="H4" s="27">
        <v>117.23178647883692</v>
      </c>
      <c r="I4" s="27">
        <v>117.02966130474874</v>
      </c>
      <c r="J4" s="27">
        <v>116.60715858861339</v>
      </c>
      <c r="K4" s="27">
        <v>116.0050447014864</v>
      </c>
      <c r="L4" s="27">
        <v>115.91556024531589</v>
      </c>
      <c r="M4" s="27">
        <v>115.83580643766757</v>
      </c>
      <c r="N4" s="27">
        <v>116.3905142282794</v>
      </c>
      <c r="O4" s="27">
        <v>117.10071578754685</v>
      </c>
      <c r="P4" s="27">
        <f aca="true" t="shared" si="0" ref="P4:P16">AVERAGE(D4:O4)</f>
        <v>116.09784473510224</v>
      </c>
      <c r="Q4" s="63"/>
    </row>
    <row r="5" spans="1:17" ht="14.25">
      <c r="A5" s="2">
        <v>1</v>
      </c>
      <c r="B5" s="92" t="s">
        <v>1</v>
      </c>
      <c r="C5" s="16">
        <v>38.48309218697755</v>
      </c>
      <c r="D5" s="9">
        <v>116.34263059464882</v>
      </c>
      <c r="E5" s="9">
        <v>117.80943752371324</v>
      </c>
      <c r="F5" s="9">
        <v>119.76195900317562</v>
      </c>
      <c r="G5" s="9">
        <v>120.98889779167877</v>
      </c>
      <c r="H5" s="9">
        <v>121.6654989123563</v>
      </c>
      <c r="I5" s="9">
        <v>121.87162835869758</v>
      </c>
      <c r="J5" s="9">
        <v>120.97756728764621</v>
      </c>
      <c r="K5" s="71">
        <v>119.60656107109162</v>
      </c>
      <c r="L5" s="70">
        <v>119.20449270482578</v>
      </c>
      <c r="M5" s="9">
        <v>119.30112349642387</v>
      </c>
      <c r="N5" s="70">
        <v>120.3001959366308</v>
      </c>
      <c r="O5" s="9">
        <v>121.91287076261199</v>
      </c>
      <c r="P5" s="71">
        <f t="shared" si="0"/>
        <v>119.97857195362504</v>
      </c>
      <c r="Q5" s="63"/>
    </row>
    <row r="6" spans="1:16" ht="14.25">
      <c r="A6" s="2">
        <v>2</v>
      </c>
      <c r="B6" s="92" t="s">
        <v>2</v>
      </c>
      <c r="C6" s="16">
        <v>3.7298588938547574</v>
      </c>
      <c r="D6" s="9">
        <v>110.29232893498565</v>
      </c>
      <c r="E6" s="9">
        <v>110.6652024542241</v>
      </c>
      <c r="F6" s="9">
        <v>111.43138677625959</v>
      </c>
      <c r="G6" s="9">
        <v>111.48034510393414</v>
      </c>
      <c r="H6" s="9">
        <v>111.49223350493429</v>
      </c>
      <c r="I6" s="9">
        <v>111.49223350493429</v>
      </c>
      <c r="J6" s="9">
        <v>111.49021957549631</v>
      </c>
      <c r="K6" s="9">
        <v>110.63006657990908</v>
      </c>
      <c r="L6" s="70">
        <v>110.63006657990908</v>
      </c>
      <c r="M6" s="9">
        <v>110.62903367597747</v>
      </c>
      <c r="N6" s="70">
        <v>110.65038912072391</v>
      </c>
      <c r="O6" s="9">
        <v>110.82079877448137</v>
      </c>
      <c r="P6" s="9">
        <f t="shared" si="0"/>
        <v>110.9753587154808</v>
      </c>
    </row>
    <row r="7" spans="1:16" ht="14.25">
      <c r="A7" s="2">
        <v>3</v>
      </c>
      <c r="B7" s="92" t="s">
        <v>3</v>
      </c>
      <c r="C7" s="16">
        <v>8.334620106492856</v>
      </c>
      <c r="D7" s="9">
        <v>111.15195176099337</v>
      </c>
      <c r="E7" s="9">
        <v>111.36136681562093</v>
      </c>
      <c r="F7" s="9">
        <v>111.59205875140826</v>
      </c>
      <c r="G7" s="9">
        <v>111.86689480411141</v>
      </c>
      <c r="H7" s="9">
        <v>112.16767936828734</v>
      </c>
      <c r="I7" s="9">
        <v>112.0204189539856</v>
      </c>
      <c r="J7" s="9">
        <v>111.98767993884552</v>
      </c>
      <c r="K7" s="9">
        <v>112.49665366389107</v>
      </c>
      <c r="L7" s="70">
        <v>112.5159177348226</v>
      </c>
      <c r="M7" s="9">
        <v>112.3932953921515</v>
      </c>
      <c r="N7" s="70">
        <v>112.5163484770003</v>
      </c>
      <c r="O7" s="9">
        <v>113.0585059099628</v>
      </c>
      <c r="P7" s="9">
        <f t="shared" si="0"/>
        <v>112.09406429759007</v>
      </c>
    </row>
    <row r="8" spans="1:16" s="97" customFormat="1" ht="22.5">
      <c r="A8" s="96">
        <v>4</v>
      </c>
      <c r="B8" s="93" t="s">
        <v>4</v>
      </c>
      <c r="C8" s="16">
        <v>11.61651665881774</v>
      </c>
      <c r="D8" s="9">
        <v>133.02190650234738</v>
      </c>
      <c r="E8" s="9">
        <v>137.44488175165444</v>
      </c>
      <c r="F8" s="9">
        <v>141.64537428065648</v>
      </c>
      <c r="G8" s="9">
        <v>141.77083085272076</v>
      </c>
      <c r="H8" s="9">
        <v>141.87357019781547</v>
      </c>
      <c r="I8" s="9">
        <v>139.99983534203992</v>
      </c>
      <c r="J8" s="9">
        <v>139.454336038172</v>
      </c>
      <c r="K8" s="58">
        <v>139.52684380503328</v>
      </c>
      <c r="L8" s="76">
        <v>139.70533437208493</v>
      </c>
      <c r="M8" s="9">
        <v>139.27997906875672</v>
      </c>
      <c r="N8" s="70">
        <v>140.1459138880528</v>
      </c>
      <c r="O8" s="9">
        <v>139.27534845229476</v>
      </c>
      <c r="P8" s="9">
        <f t="shared" si="0"/>
        <v>139.42867954596906</v>
      </c>
    </row>
    <row r="9" spans="1:16" ht="22.5">
      <c r="A9" s="2">
        <v>5</v>
      </c>
      <c r="B9" s="93" t="s">
        <v>5</v>
      </c>
      <c r="C9" s="16">
        <v>6.345305011313683</v>
      </c>
      <c r="D9" s="9">
        <v>109.83659660702328</v>
      </c>
      <c r="E9" s="9">
        <v>110.22716303444567</v>
      </c>
      <c r="F9" s="9">
        <v>111.12349259255468</v>
      </c>
      <c r="G9" s="9">
        <v>111.3381426428768</v>
      </c>
      <c r="H9" s="9">
        <v>111.76461400744405</v>
      </c>
      <c r="I9" s="9">
        <v>111.74279863010588</v>
      </c>
      <c r="J9" s="9">
        <v>111.83039283485111</v>
      </c>
      <c r="K9" s="9">
        <v>111.88756098948514</v>
      </c>
      <c r="L9" s="70">
        <v>111.90562773385264</v>
      </c>
      <c r="M9" s="9">
        <v>112.06780785970638</v>
      </c>
      <c r="N9" s="70">
        <v>112.23301670691087</v>
      </c>
      <c r="O9" s="9">
        <v>112.41642733767256</v>
      </c>
      <c r="P9" s="9">
        <f t="shared" si="0"/>
        <v>111.53113674807742</v>
      </c>
    </row>
    <row r="10" spans="1:16" ht="14.25">
      <c r="A10" s="2">
        <v>6</v>
      </c>
      <c r="B10" s="92" t="s">
        <v>6</v>
      </c>
      <c r="C10" s="16">
        <v>2.8772611695680608</v>
      </c>
      <c r="D10" s="9">
        <v>108.07991169777814</v>
      </c>
      <c r="E10" s="9">
        <v>108.59304355653869</v>
      </c>
      <c r="F10" s="9">
        <v>108.9899479735588</v>
      </c>
      <c r="G10" s="9">
        <v>109.45854529535282</v>
      </c>
      <c r="H10" s="9">
        <v>109.47233829121002</v>
      </c>
      <c r="I10" s="9">
        <v>109.47233829121002</v>
      </c>
      <c r="J10" s="9">
        <v>109.46701841746805</v>
      </c>
      <c r="K10" s="9">
        <v>109.54835317419294</v>
      </c>
      <c r="L10" s="70">
        <v>109.54835317419294</v>
      </c>
      <c r="M10" s="9">
        <v>109.54835317419294</v>
      </c>
      <c r="N10" s="70">
        <v>109.5410965735537</v>
      </c>
      <c r="O10" s="9">
        <v>109.54657418113133</v>
      </c>
      <c r="P10" s="9">
        <f t="shared" si="0"/>
        <v>109.27215615003168</v>
      </c>
    </row>
    <row r="11" spans="1:16" ht="14.25">
      <c r="A11" s="2">
        <v>7</v>
      </c>
      <c r="B11" s="92" t="s">
        <v>7</v>
      </c>
      <c r="C11" s="16">
        <v>12.532297673721363</v>
      </c>
      <c r="D11" s="9">
        <v>104.60411538409865</v>
      </c>
      <c r="E11" s="9">
        <v>104.666451910586</v>
      </c>
      <c r="F11" s="9">
        <v>105.6726883128597</v>
      </c>
      <c r="G11" s="9">
        <v>105.87383914295064</v>
      </c>
      <c r="H11" s="9">
        <v>106.21556088318295</v>
      </c>
      <c r="I11" s="9">
        <v>106.15862809254082</v>
      </c>
      <c r="J11" s="9">
        <v>106.21329792209006</v>
      </c>
      <c r="K11" s="9">
        <v>105.52554512838876</v>
      </c>
      <c r="L11" s="76">
        <v>105.67470052515142</v>
      </c>
      <c r="M11" s="9">
        <v>105.28962079731534</v>
      </c>
      <c r="N11" s="70">
        <v>105.63995355694097</v>
      </c>
      <c r="O11" s="9">
        <v>106.32844424092343</v>
      </c>
      <c r="P11" s="9">
        <f t="shared" si="0"/>
        <v>105.65523715808574</v>
      </c>
    </row>
    <row r="12" spans="1:16" ht="14.25">
      <c r="A12" s="2">
        <v>8</v>
      </c>
      <c r="B12" s="92" t="s">
        <v>8</v>
      </c>
      <c r="C12" s="16">
        <v>5.642013525801707</v>
      </c>
      <c r="D12" s="9">
        <v>95.71896316607487</v>
      </c>
      <c r="E12" s="9">
        <v>96.22637776497793</v>
      </c>
      <c r="F12" s="9">
        <v>97.08911448490744</v>
      </c>
      <c r="G12" s="9">
        <v>97.08911448490744</v>
      </c>
      <c r="H12" s="9">
        <v>97.08608218232611</v>
      </c>
      <c r="I12" s="9">
        <v>96.51296908330626</v>
      </c>
      <c r="J12" s="9">
        <v>96.51296908330626</v>
      </c>
      <c r="K12" s="9">
        <v>96.17173737109817</v>
      </c>
      <c r="L12" s="76">
        <v>96.17173737109817</v>
      </c>
      <c r="M12" s="9">
        <v>96.26215865495432</v>
      </c>
      <c r="N12" s="70">
        <v>96.26215865495432</v>
      </c>
      <c r="O12" s="9">
        <v>96.59289623208127</v>
      </c>
      <c r="P12" s="9">
        <f t="shared" si="0"/>
        <v>96.47468987783272</v>
      </c>
    </row>
    <row r="13" spans="1:16" ht="14.25">
      <c r="A13" s="2">
        <v>9</v>
      </c>
      <c r="B13" s="92" t="s">
        <v>9</v>
      </c>
      <c r="C13" s="16">
        <v>1.6003907209857446</v>
      </c>
      <c r="D13" s="9">
        <v>103.24426751583475</v>
      </c>
      <c r="E13" s="9">
        <v>103.3010025227343</v>
      </c>
      <c r="F13" s="9">
        <v>103.3830520343095</v>
      </c>
      <c r="G13" s="9">
        <v>103.76757260397842</v>
      </c>
      <c r="H13" s="9">
        <v>106.02461176259456</v>
      </c>
      <c r="I13" s="9">
        <v>106.02658682113498</v>
      </c>
      <c r="J13" s="9">
        <v>104.17273124069357</v>
      </c>
      <c r="K13" s="9">
        <v>104.55703133780447</v>
      </c>
      <c r="L13" s="76">
        <v>104.98258089121123</v>
      </c>
      <c r="M13" s="9">
        <v>104.03773758839434</v>
      </c>
      <c r="N13" s="70">
        <v>104.04706399451614</v>
      </c>
      <c r="O13" s="9">
        <v>104.33238338089768</v>
      </c>
      <c r="P13" s="9">
        <f t="shared" si="0"/>
        <v>104.32305180784198</v>
      </c>
    </row>
    <row r="14" spans="1:16" ht="14.25">
      <c r="A14" s="2">
        <v>10</v>
      </c>
      <c r="B14" s="92" t="s">
        <v>10</v>
      </c>
      <c r="C14" s="16">
        <v>1.5164650499744863</v>
      </c>
      <c r="D14" s="9">
        <v>107.41895339541138</v>
      </c>
      <c r="E14" s="9">
        <v>107.46036848102509</v>
      </c>
      <c r="F14" s="9">
        <v>107.54698462302606</v>
      </c>
      <c r="G14" s="9">
        <v>107.67892496348844</v>
      </c>
      <c r="H14" s="9">
        <v>107.67892496348844</v>
      </c>
      <c r="I14" s="9">
        <v>107.67892496348844</v>
      </c>
      <c r="J14" s="9">
        <v>107.67892496348844</v>
      </c>
      <c r="K14" s="9">
        <v>107.67892496348844</v>
      </c>
      <c r="L14" s="76">
        <v>107.68013221339267</v>
      </c>
      <c r="M14" s="9">
        <v>107.67892496348844</v>
      </c>
      <c r="N14" s="70">
        <v>107.67892496348844</v>
      </c>
      <c r="O14" s="9">
        <v>107.67892496348844</v>
      </c>
      <c r="P14" s="9">
        <f t="shared" si="0"/>
        <v>107.62815320173024</v>
      </c>
    </row>
    <row r="15" spans="1:16" ht="14.25">
      <c r="A15" s="19">
        <v>11</v>
      </c>
      <c r="B15" s="94" t="s">
        <v>11</v>
      </c>
      <c r="C15" s="16">
        <v>4.2346266451401755</v>
      </c>
      <c r="D15" s="9">
        <v>107.73038045149738</v>
      </c>
      <c r="E15" s="9">
        <v>108.99412396627189</v>
      </c>
      <c r="F15" s="9">
        <v>110.42989339435368</v>
      </c>
      <c r="G15" s="9">
        <v>110.51417367115997</v>
      </c>
      <c r="H15" s="9">
        <v>110.52169542596219</v>
      </c>
      <c r="I15" s="9">
        <v>110.3104339438956</v>
      </c>
      <c r="J15" s="9">
        <v>110.35285002827395</v>
      </c>
      <c r="K15" s="9">
        <v>110.40558676008396</v>
      </c>
      <c r="L15" s="76">
        <v>110.76029187844462</v>
      </c>
      <c r="M15" s="9">
        <v>110.62778241316072</v>
      </c>
      <c r="N15" s="70">
        <v>110.72317313620093</v>
      </c>
      <c r="O15" s="9">
        <v>110.72317313620093</v>
      </c>
      <c r="P15" s="9">
        <f t="shared" si="0"/>
        <v>110.17446318379217</v>
      </c>
    </row>
    <row r="16" spans="1:16" ht="15" thickBot="1">
      <c r="A16" s="20">
        <v>12</v>
      </c>
      <c r="B16" s="95" t="s">
        <v>12</v>
      </c>
      <c r="C16" s="17">
        <v>3.0875523573518775</v>
      </c>
      <c r="D16" s="13">
        <v>108.31502849568851</v>
      </c>
      <c r="E16" s="13">
        <v>108.49330700306476</v>
      </c>
      <c r="F16" s="13">
        <v>108.9937436903268</v>
      </c>
      <c r="G16" s="13">
        <v>109.29074922115466</v>
      </c>
      <c r="H16" s="13">
        <v>109.56080273290692</v>
      </c>
      <c r="I16" s="13">
        <v>109.50428685776411</v>
      </c>
      <c r="J16" s="13">
        <v>109.61271475567116</v>
      </c>
      <c r="K16" s="13">
        <v>109.54219422272152</v>
      </c>
      <c r="L16" s="76">
        <v>109.58156914665412</v>
      </c>
      <c r="M16" s="9">
        <v>109.46327103759317</v>
      </c>
      <c r="N16" s="70">
        <v>109.47046659756023</v>
      </c>
      <c r="O16" s="13">
        <v>110.04941196440626</v>
      </c>
      <c r="P16" s="13">
        <f t="shared" si="0"/>
        <v>109.32312881045937</v>
      </c>
    </row>
    <row r="17" spans="1:16" ht="25.5" customHeight="1" thickBot="1">
      <c r="A17" s="48"/>
      <c r="B17" s="26" t="s">
        <v>18</v>
      </c>
      <c r="C17" s="26"/>
      <c r="D17" s="47">
        <v>43466</v>
      </c>
      <c r="E17" s="47">
        <v>43497</v>
      </c>
      <c r="F17" s="87">
        <v>43525</v>
      </c>
      <c r="G17" s="47">
        <v>43556</v>
      </c>
      <c r="H17" s="47">
        <v>43586</v>
      </c>
      <c r="I17" s="47">
        <v>43617</v>
      </c>
      <c r="J17" s="47">
        <v>43647</v>
      </c>
      <c r="K17" s="47">
        <v>43678</v>
      </c>
      <c r="L17" s="47">
        <v>43709</v>
      </c>
      <c r="M17" s="47">
        <v>43739</v>
      </c>
      <c r="N17" s="47">
        <v>43770</v>
      </c>
      <c r="O17" s="47">
        <v>43800</v>
      </c>
      <c r="P17" s="90" t="s">
        <v>29</v>
      </c>
    </row>
    <row r="18" spans="1:16" ht="35.25">
      <c r="A18" s="75">
        <v>1</v>
      </c>
      <c r="B18" s="3" t="s">
        <v>19</v>
      </c>
      <c r="C18" s="34">
        <v>37.07</v>
      </c>
      <c r="D18" s="34">
        <v>119.3657419862155</v>
      </c>
      <c r="E18" s="84">
        <v>121.02973811693694</v>
      </c>
      <c r="F18" s="84">
        <v>123.27318820958324</v>
      </c>
      <c r="G18" s="35">
        <v>124.53252790199507</v>
      </c>
      <c r="H18" s="36">
        <v>125.27610098766804</v>
      </c>
      <c r="I18" s="36">
        <v>125.66366937158138</v>
      </c>
      <c r="J18" s="36">
        <v>124.7376596398244</v>
      </c>
      <c r="K18" s="36">
        <v>123.31583119132671</v>
      </c>
      <c r="L18" s="34">
        <v>122.83764155318033</v>
      </c>
      <c r="M18" s="60">
        <v>122.9193615330605</v>
      </c>
      <c r="N18" s="35">
        <v>124.04358508783535</v>
      </c>
      <c r="O18" s="35">
        <v>125.67203635977805</v>
      </c>
      <c r="P18" s="35">
        <f>AVERAGE(D18:O18)</f>
        <v>123.55559016158212</v>
      </c>
    </row>
    <row r="19" spans="1:16" ht="35.25">
      <c r="A19" s="75">
        <v>2</v>
      </c>
      <c r="B19" s="38" t="s">
        <v>20</v>
      </c>
      <c r="C19" s="40">
        <v>8.68</v>
      </c>
      <c r="D19" s="40">
        <v>144.3778663076441</v>
      </c>
      <c r="E19" s="85">
        <v>149.28049856782</v>
      </c>
      <c r="F19" s="85">
        <v>154.4013824423771</v>
      </c>
      <c r="G19" s="36">
        <v>154.86798440487274</v>
      </c>
      <c r="H19" s="36">
        <v>155.53623665600242</v>
      </c>
      <c r="I19" s="36">
        <v>153.3023596165278</v>
      </c>
      <c r="J19" s="36">
        <v>152.5894357603591</v>
      </c>
      <c r="K19" s="40">
        <v>151.53227394064632</v>
      </c>
      <c r="L19" s="40">
        <v>152.05827971193224</v>
      </c>
      <c r="M19" s="61">
        <v>150.96387799767686</v>
      </c>
      <c r="N19" s="36">
        <v>152.57496005859525</v>
      </c>
      <c r="O19" s="36">
        <v>150.53877795427894</v>
      </c>
      <c r="P19" s="36">
        <f>AVERAGE(D19:O19)</f>
        <v>151.83532778489442</v>
      </c>
    </row>
    <row r="20" spans="1:16" ht="14.25">
      <c r="A20" s="75">
        <v>3</v>
      </c>
      <c r="B20" s="1" t="s">
        <v>31</v>
      </c>
      <c r="C20" s="40">
        <v>62.93</v>
      </c>
      <c r="D20" s="40">
        <v>112.4762817864817</v>
      </c>
      <c r="E20" s="85">
        <v>113.49936335550886</v>
      </c>
      <c r="F20" s="85">
        <v>114.81437077533083</v>
      </c>
      <c r="G20" s="24">
        <v>115.05380005274881</v>
      </c>
      <c r="H20" s="36">
        <v>115.29238274420955</v>
      </c>
      <c r="I20" s="36">
        <v>114.85336104637585</v>
      </c>
      <c r="J20" s="36">
        <v>114.71984506739639</v>
      </c>
      <c r="K20" s="40">
        <v>114.68713145517029</v>
      </c>
      <c r="L20" s="40">
        <v>114.78043322792783</v>
      </c>
      <c r="M20" s="61">
        <v>114.63585400336643</v>
      </c>
      <c r="N20" s="24">
        <v>114.8837354724758</v>
      </c>
      <c r="O20" s="24">
        <v>115.04623178037956</v>
      </c>
      <c r="P20" s="24">
        <f>AVERAGE(D20:O20)</f>
        <v>114.56189923061432</v>
      </c>
    </row>
    <row r="21" spans="1:16" ht="15" thickBot="1">
      <c r="A21" s="75">
        <v>4</v>
      </c>
      <c r="B21" s="41" t="s">
        <v>22</v>
      </c>
      <c r="C21" s="43">
        <v>54.25</v>
      </c>
      <c r="D21" s="43">
        <v>107.37238967153915</v>
      </c>
      <c r="E21" s="86">
        <v>107.77478708085201</v>
      </c>
      <c r="F21" s="86">
        <v>108.48089738414085</v>
      </c>
      <c r="G21" s="45">
        <v>108.68398160555296</v>
      </c>
      <c r="H21" s="46">
        <v>108.85382203513105</v>
      </c>
      <c r="I21" s="46">
        <v>108.70195685830306</v>
      </c>
      <c r="J21" s="46">
        <v>108.6611395756457</v>
      </c>
      <c r="K21" s="46">
        <v>108.79232607079167</v>
      </c>
      <c r="L21" s="43">
        <v>108.81640010582578</v>
      </c>
      <c r="M21" s="53">
        <v>108.82378171921368</v>
      </c>
      <c r="N21" s="45">
        <v>108.85356653713625</v>
      </c>
      <c r="O21" s="62">
        <v>109.3678264824849</v>
      </c>
      <c r="P21" s="62">
        <f>AVERAGE(D21:O21)</f>
        <v>108.59857292721807</v>
      </c>
    </row>
    <row r="22" spans="1:8" ht="15" thickBot="1">
      <c r="A22" s="19"/>
      <c r="B22" s="54" t="s">
        <v>27</v>
      </c>
      <c r="C22" s="4"/>
      <c r="D22" s="49"/>
      <c r="H22" s="21"/>
    </row>
    <row r="23" spans="1:16" ht="14.25">
      <c r="A23" s="19">
        <v>1</v>
      </c>
      <c r="B23" s="34" t="s">
        <v>23</v>
      </c>
      <c r="C23" s="33">
        <v>37.07</v>
      </c>
      <c r="D23" s="50">
        <f>(D18/'2018'!D18-1)*100</f>
        <v>2.3461424950157683</v>
      </c>
      <c r="E23" s="78">
        <f>(E18/'2018'!E18-1)*100</f>
        <v>2.283871080901001</v>
      </c>
      <c r="F23" s="33">
        <f>('2019'!F18/'2018'!F18-1)*100</f>
        <v>1.9820834131677012</v>
      </c>
      <c r="G23" s="81">
        <v>2.7261470805109767</v>
      </c>
      <c r="H23" s="33">
        <v>3.888125026929723</v>
      </c>
      <c r="I23" s="33">
        <v>4.3174396746966215</v>
      </c>
      <c r="J23" s="33">
        <f>((J18/'2018'!J18)-1)*100</f>
        <v>4.944554386436395</v>
      </c>
      <c r="K23" s="78">
        <v>4.972339341937682</v>
      </c>
      <c r="L23" s="33">
        <v>5.13275035407279</v>
      </c>
      <c r="M23" s="81">
        <v>6.012711782133007</v>
      </c>
      <c r="N23" s="77">
        <v>6.6802226902814565</v>
      </c>
      <c r="O23" s="33">
        <v>6.870072589622578</v>
      </c>
      <c r="P23" s="33">
        <f>(P18/'2018'!P18-1)*100</f>
        <v>4.3320037035401215</v>
      </c>
    </row>
    <row r="24" spans="1:16" ht="14.25">
      <c r="A24" s="19">
        <v>2</v>
      </c>
      <c r="B24" s="40" t="s">
        <v>24</v>
      </c>
      <c r="C24" s="39">
        <v>8.68</v>
      </c>
      <c r="D24" s="51">
        <f>(D19/'2018'!D19-1)*100</f>
        <v>15.724736272249284</v>
      </c>
      <c r="E24" s="79">
        <f>(E19/'2018'!E19-1)*100</f>
        <v>15.36094722322121</v>
      </c>
      <c r="F24" s="39">
        <f>('2019'!F19/'2018'!F19-1)*100</f>
        <v>15.54062202499955</v>
      </c>
      <c r="G24" s="82">
        <v>13.263040332043797</v>
      </c>
      <c r="H24" s="39">
        <v>10.481163903952172</v>
      </c>
      <c r="I24" s="39">
        <v>10.98151241816021</v>
      </c>
      <c r="J24" s="39">
        <f>((J19/'2018'!J19)-1)*100</f>
        <v>9.273424443741774</v>
      </c>
      <c r="K24" s="79">
        <v>6.333210519753463</v>
      </c>
      <c r="L24" s="39">
        <v>4.551661494040404</v>
      </c>
      <c r="M24" s="91">
        <v>3.0073012378102337</v>
      </c>
      <c r="N24" s="39">
        <v>2.9799628657933175</v>
      </c>
      <c r="O24" s="39">
        <v>2.8252447999115526</v>
      </c>
      <c r="P24" s="39">
        <f>(P19/'2018'!P19-1)*100</f>
        <v>8.963083274766426</v>
      </c>
    </row>
    <row r="25" spans="1:16" ht="14.25">
      <c r="A25" s="19">
        <v>3</v>
      </c>
      <c r="B25" s="40" t="s">
        <v>25</v>
      </c>
      <c r="C25" s="39">
        <v>62.93</v>
      </c>
      <c r="D25" s="51">
        <f>(D20/'2018'!D20-1)*100</f>
        <v>5.12979091550585</v>
      </c>
      <c r="E25" s="79">
        <f>(E20/'2018'!E20-1)*100</f>
        <v>5.112952371960633</v>
      </c>
      <c r="F25" s="39">
        <f>('2019'!F20/'2018'!F20-1)*100</f>
        <v>5.668688176169168</v>
      </c>
      <c r="G25" s="82">
        <v>5.293988311669695</v>
      </c>
      <c r="H25" s="39">
        <v>4.734929622490047</v>
      </c>
      <c r="I25" s="39">
        <v>4.704294298295331</v>
      </c>
      <c r="J25" s="39">
        <f>((J20/'2018'!J20)-1)*100</f>
        <v>4.189157776928476</v>
      </c>
      <c r="K25" s="79">
        <v>3.4956013469119585</v>
      </c>
      <c r="L25" s="39">
        <v>3.053965789859303</v>
      </c>
      <c r="M25" s="82">
        <v>2.68292376496706</v>
      </c>
      <c r="N25" s="39">
        <v>2.3532445401130087</v>
      </c>
      <c r="O25" s="39">
        <v>2.268568911110669</v>
      </c>
      <c r="P25" s="39">
        <f>(P20/'2018'!P20-1)*100</f>
        <v>4.041491857572699</v>
      </c>
    </row>
    <row r="26" spans="1:16" ht="29.25" thickBot="1">
      <c r="A26" s="20">
        <v>4</v>
      </c>
      <c r="B26" s="53" t="s">
        <v>26</v>
      </c>
      <c r="C26" s="42">
        <v>54.25</v>
      </c>
      <c r="D26" s="52">
        <f>(D21/'2018'!D21-1)*100</f>
        <v>3.0991880342503553</v>
      </c>
      <c r="E26" s="80">
        <f>(E21/'2018'!E21-1)*100</f>
        <v>3.0836580448354134</v>
      </c>
      <c r="F26" s="42">
        <f>('2019'!F21/'2018'!F21-1)*100</f>
        <v>3.652029078177965</v>
      </c>
      <c r="G26" s="83">
        <v>3.631737464213569</v>
      </c>
      <c r="H26" s="42">
        <v>3.504290895853357</v>
      </c>
      <c r="I26" s="42">
        <v>3.3849006053388475</v>
      </c>
      <c r="J26" s="42">
        <f>((J21/'2018'!J21)-1)*100</f>
        <v>3.111304879543364</v>
      </c>
      <c r="K26" s="80">
        <v>2.883777131720211</v>
      </c>
      <c r="L26" s="42">
        <v>2.7249826271293687</v>
      </c>
      <c r="M26" s="83">
        <v>2.611207784975189</v>
      </c>
      <c r="N26" s="42">
        <v>2.2137494840241745</v>
      </c>
      <c r="O26" s="42">
        <v>2.14678906678476</v>
      </c>
      <c r="P26" s="42">
        <f>(P21/'2018'!P21-1)*100</f>
        <v>3.000841376780583</v>
      </c>
    </row>
    <row r="29" spans="8:9" ht="14.25">
      <c r="H29" s="63"/>
      <c r="I29" s="89"/>
    </row>
  </sheetData>
  <sheetProtection/>
  <mergeCells count="1">
    <mergeCell ref="A1:P1"/>
  </mergeCells>
  <printOptions/>
  <pageMargins left="0.15748031496062992" right="0.15748031496062992" top="0.7480314960629921" bottom="0.7480314960629921" header="0.31496062992125984" footer="0.31496062992125984"/>
  <pageSetup orientation="landscape" scale="95" r:id="rId1"/>
  <ignoredErrors>
    <ignoredError sqref="P18:P21 P4:P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Z12" sqref="Z12"/>
    </sheetView>
  </sheetViews>
  <sheetFormatPr defaultColWidth="9.140625" defaultRowHeight="15"/>
  <cols>
    <col min="1" max="1" width="4.28125" style="18" bestFit="1" customWidth="1"/>
    <col min="2" max="2" width="32.421875" style="18" customWidth="1"/>
    <col min="3" max="3" width="8.140625" style="18" customWidth="1"/>
    <col min="4" max="4" width="6.57421875" style="18" bestFit="1" customWidth="1"/>
    <col min="5" max="5" width="7.00390625" style="18" bestFit="1" customWidth="1"/>
    <col min="6" max="6" width="7.28125" style="18" bestFit="1" customWidth="1"/>
    <col min="7" max="7" width="6.8515625" style="18" bestFit="1" customWidth="1"/>
    <col min="8" max="8" width="8.28125" style="18" customWidth="1"/>
    <col min="9" max="9" width="6.7109375" style="18" bestFit="1" customWidth="1"/>
    <col min="10" max="10" width="6.57421875" style="18" bestFit="1" customWidth="1"/>
    <col min="11" max="11" width="7.140625" style="18" bestFit="1" customWidth="1"/>
    <col min="12" max="12" width="7.00390625" style="18" bestFit="1" customWidth="1"/>
    <col min="13" max="13" width="6.7109375" style="18" bestFit="1" customWidth="1"/>
    <col min="14" max="14" width="7.28125" style="18" bestFit="1" customWidth="1"/>
    <col min="15" max="15" width="7.00390625" style="18" bestFit="1" customWidth="1"/>
    <col min="16" max="16" width="8.28125" style="0" customWidth="1"/>
    <col min="17" max="17" width="5.28125" style="18" customWidth="1"/>
    <col min="18" max="16384" width="9.140625" style="18" customWidth="1"/>
  </cols>
  <sheetData>
    <row r="1" spans="1:16" ht="45" customHeight="1" thickBot="1">
      <c r="A1" s="226" t="s">
        <v>15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29.25" thickBot="1">
      <c r="A2" s="5" t="s">
        <v>0</v>
      </c>
      <c r="B2" s="5" t="s">
        <v>13</v>
      </c>
      <c r="C2" s="98" t="s">
        <v>14</v>
      </c>
      <c r="D2" s="99">
        <v>43831</v>
      </c>
      <c r="E2" s="99">
        <v>43862</v>
      </c>
      <c r="F2" s="99">
        <v>43891</v>
      </c>
      <c r="G2" s="99">
        <v>43922</v>
      </c>
      <c r="H2" s="99">
        <v>43952</v>
      </c>
      <c r="I2" s="99">
        <v>43983</v>
      </c>
      <c r="J2" s="99">
        <v>44013</v>
      </c>
      <c r="K2" s="99">
        <v>44044</v>
      </c>
      <c r="L2" s="99">
        <v>44075</v>
      </c>
      <c r="M2" s="99">
        <v>44105</v>
      </c>
      <c r="N2" s="110">
        <v>44136</v>
      </c>
      <c r="O2" s="99">
        <v>44166</v>
      </c>
      <c r="P2" s="55" t="s">
        <v>29</v>
      </c>
    </row>
    <row r="3" spans="1:17" ht="15" thickBot="1">
      <c r="A3" s="26"/>
      <c r="B3" s="26" t="s">
        <v>17</v>
      </c>
      <c r="C3" s="27"/>
      <c r="D3" s="73">
        <f>(D4/'2019'!D4-1)*100</f>
        <v>3.726055711866594</v>
      </c>
      <c r="E3" s="73">
        <f>(E4/'2019'!E4-1)*100</f>
        <v>3.742506104162757</v>
      </c>
      <c r="F3" s="73">
        <f>(F4/'2019'!F4-1)*100</f>
        <v>3.4158214912870077</v>
      </c>
      <c r="G3" s="73">
        <f>(G4/'2019'!G4-1)*100</f>
        <v>3.2959177313637733</v>
      </c>
      <c r="H3" s="73">
        <f>(H4/'2019'!H4-1)*100</f>
        <v>3.1567071652710332</v>
      </c>
      <c r="I3" s="73">
        <f>(I4/'2019'!I4-1)*100</f>
        <v>3.169111180604922</v>
      </c>
      <c r="J3" s="73">
        <f>(J4/'2019'!J4-1)*100</f>
        <v>3.338978298250428</v>
      </c>
      <c r="K3" s="73">
        <f>(K4/'2019'!K4-1)*100</f>
        <v>3.3301246737222456</v>
      </c>
      <c r="L3" s="73">
        <f>(L4/'2019'!L4-1)*100</f>
        <v>3.122764041581716</v>
      </c>
      <c r="M3" s="73">
        <f>(M4/'2019'!M4-1)*100</f>
        <v>3.099294944898001</v>
      </c>
      <c r="N3" s="111">
        <f>(N4/'2019'!N4-1)*100</f>
        <v>2.9621595653420263</v>
      </c>
      <c r="O3" s="111">
        <f>(O4/'2019'!O4-1)*100</f>
        <v>3.152626042808304</v>
      </c>
      <c r="P3" s="73">
        <f>(P4/'2019'!P4-1)*100</f>
        <v>3.291074288662754</v>
      </c>
      <c r="Q3" s="63"/>
    </row>
    <row r="4" spans="1:17" ht="15" thickBot="1">
      <c r="A4" s="26"/>
      <c r="B4" s="26" t="s">
        <v>16</v>
      </c>
      <c r="C4" s="30">
        <v>100</v>
      </c>
      <c r="D4" s="27">
        <v>117.60369375618045</v>
      </c>
      <c r="E4" s="27">
        <v>118.91515573995274</v>
      </c>
      <c r="F4" s="27">
        <v>120.20475534340736</v>
      </c>
      <c r="G4" s="27">
        <v>120.6693322619412</v>
      </c>
      <c r="H4" s="27">
        <v>120.93245068258962</v>
      </c>
      <c r="I4" s="27">
        <v>120.73846138578162</v>
      </c>
      <c r="J4" s="27">
        <v>120.50064630809364</v>
      </c>
      <c r="K4" s="27">
        <v>119.86815731785312</v>
      </c>
      <c r="L4" s="27">
        <v>119.5353296792546</v>
      </c>
      <c r="M4" s="27">
        <v>119.42589973097205</v>
      </c>
      <c r="N4" s="112">
        <v>119.83818697864315</v>
      </c>
      <c r="O4" s="27">
        <v>120.79246344977999</v>
      </c>
      <c r="P4" s="27">
        <f aca="true" t="shared" si="0" ref="P4:P16">AVERAGE(D4:O4)</f>
        <v>119.91871105287079</v>
      </c>
      <c r="Q4" s="89"/>
    </row>
    <row r="5" spans="1:16" ht="14.25">
      <c r="A5" s="2">
        <v>1</v>
      </c>
      <c r="B5" s="92" t="s">
        <v>1</v>
      </c>
      <c r="C5" s="118">
        <v>38.48309218697755</v>
      </c>
      <c r="D5" s="71">
        <v>122.99688270413596</v>
      </c>
      <c r="E5" s="71">
        <v>124.75831789194397</v>
      </c>
      <c r="F5" s="71">
        <v>126.15292684399267</v>
      </c>
      <c r="G5" s="71">
        <v>126.52947503468366</v>
      </c>
      <c r="H5" s="71">
        <v>127.00190981671045</v>
      </c>
      <c r="I5" s="71">
        <v>126.44389812790803</v>
      </c>
      <c r="J5" s="71">
        <v>125.55035398302412</v>
      </c>
      <c r="K5" s="71">
        <v>124.08814589646991</v>
      </c>
      <c r="L5" s="119">
        <v>123.27074048840994</v>
      </c>
      <c r="M5" s="71">
        <v>123.3254901765626</v>
      </c>
      <c r="N5" s="119">
        <v>123.6711497496941</v>
      </c>
      <c r="O5" s="71">
        <v>125.54460927492197</v>
      </c>
      <c r="P5" s="124">
        <f t="shared" si="0"/>
        <v>124.94449166570475</v>
      </c>
    </row>
    <row r="6" spans="1:16" ht="14.25">
      <c r="A6" s="2">
        <v>2</v>
      </c>
      <c r="B6" s="92" t="s">
        <v>2</v>
      </c>
      <c r="C6" s="16">
        <v>3.7298588938547574</v>
      </c>
      <c r="D6" s="9">
        <v>110.79790054317237</v>
      </c>
      <c r="E6" s="9">
        <v>110.80131433227567</v>
      </c>
      <c r="F6" s="9">
        <v>110.85223539190778</v>
      </c>
      <c r="G6" s="9">
        <v>111.02660952817484</v>
      </c>
      <c r="H6" s="9">
        <v>111.14652285541474</v>
      </c>
      <c r="I6" s="9">
        <v>111.65437729519634</v>
      </c>
      <c r="J6" s="9">
        <v>111.65437729519634</v>
      </c>
      <c r="K6" s="9">
        <v>111.65437729519634</v>
      </c>
      <c r="L6" s="120">
        <v>109.92666370210476</v>
      </c>
      <c r="M6" s="9">
        <v>109.92619254725565</v>
      </c>
      <c r="N6" s="120">
        <v>109.9334034578551</v>
      </c>
      <c r="O6" s="9">
        <v>110.63591711762804</v>
      </c>
      <c r="P6" s="125">
        <f t="shared" si="0"/>
        <v>110.83415761344816</v>
      </c>
    </row>
    <row r="7" spans="1:16" ht="14.25">
      <c r="A7" s="2">
        <v>3</v>
      </c>
      <c r="B7" s="92" t="s">
        <v>3</v>
      </c>
      <c r="C7" s="16">
        <v>8.334620106492856</v>
      </c>
      <c r="D7" s="9">
        <v>113.44118373306024</v>
      </c>
      <c r="E7" s="9">
        <v>113.71435413614887</v>
      </c>
      <c r="F7" s="9">
        <v>114.02597157893618</v>
      </c>
      <c r="G7" s="9">
        <v>114.36123039725614</v>
      </c>
      <c r="H7" s="9">
        <v>114.47097875353778</v>
      </c>
      <c r="I7" s="9">
        <v>114.68212930442898</v>
      </c>
      <c r="J7" s="9">
        <v>114.60186320016322</v>
      </c>
      <c r="K7" s="9">
        <v>114.60894716239402</v>
      </c>
      <c r="L7" s="120">
        <v>114.74640880146079</v>
      </c>
      <c r="M7" s="9">
        <v>114.62900707771637</v>
      </c>
      <c r="N7" s="120">
        <v>114.69440078154246</v>
      </c>
      <c r="O7" s="9">
        <v>116.10604074050202</v>
      </c>
      <c r="P7" s="125">
        <f t="shared" si="0"/>
        <v>114.50687630559558</v>
      </c>
    </row>
    <row r="8" spans="1:16" s="97" customFormat="1" ht="21.75" customHeight="1">
      <c r="A8" s="96">
        <v>4</v>
      </c>
      <c r="B8" s="93" t="s">
        <v>4</v>
      </c>
      <c r="C8" s="16">
        <v>11.61651665881774</v>
      </c>
      <c r="D8" s="9">
        <v>139.34667842842575</v>
      </c>
      <c r="E8" s="9">
        <v>143.6389397063549</v>
      </c>
      <c r="F8" s="9">
        <v>148.52691763374568</v>
      </c>
      <c r="G8" s="9">
        <v>151.00375321080978</v>
      </c>
      <c r="H8" s="9">
        <v>151.31789630101127</v>
      </c>
      <c r="I8" s="9">
        <v>152.94971684873974</v>
      </c>
      <c r="J8" s="9">
        <v>152.63792239196877</v>
      </c>
      <c r="K8" s="58">
        <v>151.47483662157046</v>
      </c>
      <c r="L8" s="121">
        <v>151.62114568041764</v>
      </c>
      <c r="M8" s="9">
        <v>150.64682471701553</v>
      </c>
      <c r="N8" s="120">
        <v>152.8860121094746</v>
      </c>
      <c r="O8" s="9">
        <v>153.54184194570766</v>
      </c>
      <c r="P8" s="125">
        <f t="shared" si="0"/>
        <v>149.96604046627013</v>
      </c>
    </row>
    <row r="9" spans="1:16" ht="27" customHeight="1">
      <c r="A9" s="2">
        <v>5</v>
      </c>
      <c r="B9" s="93" t="s">
        <v>5</v>
      </c>
      <c r="C9" s="16">
        <v>6.345305011313683</v>
      </c>
      <c r="D9" s="9">
        <v>112.6142855521282</v>
      </c>
      <c r="E9" s="9">
        <v>112.69501823621853</v>
      </c>
      <c r="F9" s="9">
        <v>113.00431545011683</v>
      </c>
      <c r="G9" s="9">
        <v>113.2791477120525</v>
      </c>
      <c r="H9" s="9">
        <v>113.63265397645071</v>
      </c>
      <c r="I9" s="9">
        <v>113.74240276655094</v>
      </c>
      <c r="J9" s="9">
        <v>113.81688257201739</v>
      </c>
      <c r="K9" s="9">
        <v>113.76553686187032</v>
      </c>
      <c r="L9" s="120">
        <v>113.83898803617795</v>
      </c>
      <c r="M9" s="9">
        <v>113.77911859430819</v>
      </c>
      <c r="N9" s="120">
        <v>113.8777735980749</v>
      </c>
      <c r="O9" s="9">
        <v>113.88245490433395</v>
      </c>
      <c r="P9" s="125">
        <f t="shared" si="0"/>
        <v>113.49404818835836</v>
      </c>
    </row>
    <row r="10" spans="1:16" ht="14.25">
      <c r="A10" s="2">
        <v>6</v>
      </c>
      <c r="B10" s="92" t="s">
        <v>6</v>
      </c>
      <c r="C10" s="16">
        <v>2.8772611695680608</v>
      </c>
      <c r="D10" s="9">
        <v>109.54657418113133</v>
      </c>
      <c r="E10" s="9">
        <v>109.54657418113133</v>
      </c>
      <c r="F10" s="9">
        <v>109.54657418113133</v>
      </c>
      <c r="G10" s="9">
        <v>109.69416243925099</v>
      </c>
      <c r="H10" s="9">
        <v>109.88274332717954</v>
      </c>
      <c r="I10" s="9">
        <v>110.49183228589429</v>
      </c>
      <c r="J10" s="9">
        <v>110.49183228589429</v>
      </c>
      <c r="K10" s="9">
        <v>110.49183228589429</v>
      </c>
      <c r="L10" s="120">
        <v>110.49183228589429</v>
      </c>
      <c r="M10" s="9">
        <v>110.50232785392576</v>
      </c>
      <c r="N10" s="120">
        <v>110.582802343463</v>
      </c>
      <c r="O10" s="9">
        <v>110.64512262184249</v>
      </c>
      <c r="P10" s="125">
        <f t="shared" si="0"/>
        <v>110.15951752271941</v>
      </c>
    </row>
    <row r="11" spans="1:16" ht="14.25">
      <c r="A11" s="2">
        <v>7</v>
      </c>
      <c r="B11" s="92" t="s">
        <v>7</v>
      </c>
      <c r="C11" s="16">
        <v>12.532297673721363</v>
      </c>
      <c r="D11" s="9">
        <v>106.38328437311041</v>
      </c>
      <c r="E11" s="9">
        <v>106.93984401632056</v>
      </c>
      <c r="F11" s="9">
        <v>108.04251713840637</v>
      </c>
      <c r="G11" s="9">
        <v>107.65505547679604</v>
      </c>
      <c r="H11" s="9">
        <v>107.55818918421164</v>
      </c>
      <c r="I11" s="9">
        <v>105.83875136417912</v>
      </c>
      <c r="J11" s="9">
        <v>106.78289374036856</v>
      </c>
      <c r="K11" s="9">
        <v>107.29649470899584</v>
      </c>
      <c r="L11" s="121">
        <v>107.44302437102284</v>
      </c>
      <c r="M11" s="9">
        <v>107.41390362877728</v>
      </c>
      <c r="N11" s="120">
        <v>107.33293744805773</v>
      </c>
      <c r="O11" s="9">
        <v>107.28263410969087</v>
      </c>
      <c r="P11" s="125">
        <f t="shared" si="0"/>
        <v>107.1641274633281</v>
      </c>
    </row>
    <row r="12" spans="1:16" ht="14.25">
      <c r="A12" s="2">
        <v>8</v>
      </c>
      <c r="B12" s="92" t="s">
        <v>8</v>
      </c>
      <c r="C12" s="16">
        <v>5.642013525801707</v>
      </c>
      <c r="D12" s="9">
        <v>96.74170592650017</v>
      </c>
      <c r="E12" s="9">
        <v>96.87140377486632</v>
      </c>
      <c r="F12" s="9">
        <v>96.9011110981851</v>
      </c>
      <c r="G12" s="9">
        <v>97.08712755618076</v>
      </c>
      <c r="H12" s="9">
        <v>97.09179812389378</v>
      </c>
      <c r="I12" s="9">
        <v>97.07830618637266</v>
      </c>
      <c r="J12" s="9">
        <v>96.66585334212773</v>
      </c>
      <c r="K12" s="9">
        <v>96.66585334212773</v>
      </c>
      <c r="L12" s="121">
        <v>96.66585334212773</v>
      </c>
      <c r="M12" s="9">
        <v>96.64933293860561</v>
      </c>
      <c r="N12" s="120">
        <v>96.87375413615214</v>
      </c>
      <c r="O12" s="9">
        <v>96.87378803625003</v>
      </c>
      <c r="P12" s="125">
        <f t="shared" si="0"/>
        <v>96.84715731694916</v>
      </c>
    </row>
    <row r="13" spans="1:16" ht="14.25">
      <c r="A13" s="2">
        <v>9</v>
      </c>
      <c r="B13" s="92" t="s">
        <v>9</v>
      </c>
      <c r="C13" s="16">
        <v>1.6003907209857446</v>
      </c>
      <c r="D13" s="9">
        <v>104.39354998820842</v>
      </c>
      <c r="E13" s="9">
        <v>104.40514355321933</v>
      </c>
      <c r="F13" s="9">
        <v>104.48186408208157</v>
      </c>
      <c r="G13" s="9">
        <v>104.52166692911527</v>
      </c>
      <c r="H13" s="9">
        <v>104.7946626349473</v>
      </c>
      <c r="I13" s="9">
        <v>104.94529630108086</v>
      </c>
      <c r="J13" s="9">
        <v>104.94390679576142</v>
      </c>
      <c r="K13" s="9">
        <v>104.95050716349799</v>
      </c>
      <c r="L13" s="121">
        <v>104.69921336818757</v>
      </c>
      <c r="M13" s="9">
        <v>104.71126200092957</v>
      </c>
      <c r="N13" s="120">
        <v>104.76768389907562</v>
      </c>
      <c r="O13" s="9">
        <v>104.7827162651992</v>
      </c>
      <c r="P13" s="125">
        <f t="shared" si="0"/>
        <v>104.69978941510867</v>
      </c>
    </row>
    <row r="14" spans="1:16" ht="14.25">
      <c r="A14" s="2">
        <v>10</v>
      </c>
      <c r="B14" s="92" t="s">
        <v>10</v>
      </c>
      <c r="C14" s="16">
        <v>1.5164650499744863</v>
      </c>
      <c r="D14" s="9">
        <v>108.78312740840857</v>
      </c>
      <c r="E14" s="9">
        <v>109.0250504394341</v>
      </c>
      <c r="F14" s="9">
        <v>109.0250504394341</v>
      </c>
      <c r="G14" s="9">
        <v>109.0250504394341</v>
      </c>
      <c r="H14" s="9">
        <v>109.0250504394341</v>
      </c>
      <c r="I14" s="9">
        <v>109.0250504394341</v>
      </c>
      <c r="J14" s="9">
        <v>109.0250504394341</v>
      </c>
      <c r="K14" s="9">
        <v>109.0250504394341</v>
      </c>
      <c r="L14" s="121">
        <v>109.0250504394341</v>
      </c>
      <c r="M14" s="9">
        <v>109.0250504394341</v>
      </c>
      <c r="N14" s="120">
        <v>109.09206234044305</v>
      </c>
      <c r="O14" s="9">
        <v>109.09206234044305</v>
      </c>
      <c r="P14" s="125">
        <f t="shared" si="0"/>
        <v>109.01605883701683</v>
      </c>
    </row>
    <row r="15" spans="1:16" ht="14.25">
      <c r="A15" s="19">
        <v>11</v>
      </c>
      <c r="B15" s="94" t="s">
        <v>11</v>
      </c>
      <c r="C15" s="16">
        <v>4.2346266451401755</v>
      </c>
      <c r="D15" s="9">
        <v>110.72470842590276</v>
      </c>
      <c r="E15" s="9">
        <v>111.32981884435384</v>
      </c>
      <c r="F15" s="9">
        <v>111.24548609952822</v>
      </c>
      <c r="G15" s="9">
        <v>111.24571086704587</v>
      </c>
      <c r="H15" s="9">
        <v>111.26563406948775</v>
      </c>
      <c r="I15" s="9">
        <v>111.31072794410002</v>
      </c>
      <c r="J15" s="9">
        <v>112.4633887732091</v>
      </c>
      <c r="K15" s="9">
        <v>112.46677997978618</v>
      </c>
      <c r="L15" s="121">
        <v>112.43864498936873</v>
      </c>
      <c r="M15" s="9">
        <v>112.4384201183729</v>
      </c>
      <c r="N15" s="120">
        <v>112.44492926536337</v>
      </c>
      <c r="O15" s="9">
        <v>112.85413722020695</v>
      </c>
      <c r="P15" s="125">
        <f t="shared" si="0"/>
        <v>111.85236554972714</v>
      </c>
    </row>
    <row r="16" spans="1:16" ht="15" thickBot="1">
      <c r="A16" s="20">
        <v>12</v>
      </c>
      <c r="B16" s="95" t="s">
        <v>12</v>
      </c>
      <c r="C16" s="17">
        <v>3.0875523573518775</v>
      </c>
      <c r="D16" s="13">
        <v>110.07784428167815</v>
      </c>
      <c r="E16" s="13">
        <v>110.09185413013574</v>
      </c>
      <c r="F16" s="13">
        <v>110.09437712147842</v>
      </c>
      <c r="G16" s="13">
        <v>110.52293233726134</v>
      </c>
      <c r="H16" s="13">
        <v>110.84697829464302</v>
      </c>
      <c r="I16" s="13">
        <v>110.26678805633127</v>
      </c>
      <c r="J16" s="13">
        <v>110.27945716929415</v>
      </c>
      <c r="K16" s="13">
        <v>110.38881012213616</v>
      </c>
      <c r="L16" s="122">
        <v>110.38597472243575</v>
      </c>
      <c r="M16" s="13">
        <v>110.39830129571237</v>
      </c>
      <c r="N16" s="123">
        <v>110.40305298248859</v>
      </c>
      <c r="O16" s="13">
        <v>110.40021002341341</v>
      </c>
      <c r="P16" s="126">
        <f t="shared" si="0"/>
        <v>110.34638171141735</v>
      </c>
    </row>
    <row r="17" spans="1:16" ht="29.25" thickBot="1">
      <c r="A17" s="48"/>
      <c r="B17" s="26" t="s">
        <v>18</v>
      </c>
      <c r="C17" s="26"/>
      <c r="D17" s="47">
        <v>43831</v>
      </c>
      <c r="E17" s="47">
        <v>43862</v>
      </c>
      <c r="F17" s="47">
        <v>43891</v>
      </c>
      <c r="G17" s="47">
        <v>43922</v>
      </c>
      <c r="H17" s="87">
        <v>43952</v>
      </c>
      <c r="I17" s="47">
        <v>43983</v>
      </c>
      <c r="J17" s="47">
        <v>44013</v>
      </c>
      <c r="K17" s="47">
        <v>44044</v>
      </c>
      <c r="L17" s="47">
        <v>44075</v>
      </c>
      <c r="M17" s="47">
        <v>44105</v>
      </c>
      <c r="N17" s="113">
        <v>44136</v>
      </c>
      <c r="O17" s="47">
        <v>44166</v>
      </c>
      <c r="P17" s="90" t="s">
        <v>29</v>
      </c>
    </row>
    <row r="18" spans="1:16" ht="33" customHeight="1">
      <c r="A18" s="75">
        <v>1</v>
      </c>
      <c r="B18" s="3" t="s">
        <v>19</v>
      </c>
      <c r="C18" s="34">
        <v>37.07</v>
      </c>
      <c r="D18" s="34">
        <v>127.03149019933274</v>
      </c>
      <c r="E18" s="84">
        <v>128.96595535813685</v>
      </c>
      <c r="F18" s="84">
        <v>130.49096744953758</v>
      </c>
      <c r="G18" s="100">
        <v>130.98156989168996</v>
      </c>
      <c r="H18" s="105">
        <v>131.7742157883061</v>
      </c>
      <c r="I18" s="35">
        <v>131.56221352993518</v>
      </c>
      <c r="J18" s="35">
        <v>130.79141442296856</v>
      </c>
      <c r="K18" s="35">
        <v>129.2124363243482</v>
      </c>
      <c r="L18" s="34">
        <v>128.32507424745137</v>
      </c>
      <c r="M18" s="60">
        <v>128.38018207127433</v>
      </c>
      <c r="N18" s="100">
        <v>128.6460365045555</v>
      </c>
      <c r="O18" s="35">
        <v>130.74019088647148</v>
      </c>
      <c r="P18" s="127">
        <f>AVERAGE(D18:O18)</f>
        <v>129.74181222283394</v>
      </c>
    </row>
    <row r="19" spans="1:16" ht="35.25">
      <c r="A19" s="75">
        <v>2</v>
      </c>
      <c r="B19" s="38" t="s">
        <v>20</v>
      </c>
      <c r="C19" s="40">
        <v>8.68</v>
      </c>
      <c r="D19" s="40">
        <v>150.0981594687551</v>
      </c>
      <c r="E19" s="85">
        <v>153.9996434325736</v>
      </c>
      <c r="F19" s="85">
        <v>158.8517544117144</v>
      </c>
      <c r="G19" s="101">
        <v>161.2533792448678</v>
      </c>
      <c r="H19" s="106">
        <v>160.91496476996673</v>
      </c>
      <c r="I19" s="36">
        <v>160.47838491789005</v>
      </c>
      <c r="J19" s="36">
        <v>161.31987047759768</v>
      </c>
      <c r="K19" s="40">
        <v>160.50324783778385</v>
      </c>
      <c r="L19" s="40">
        <v>160.80362480733618</v>
      </c>
      <c r="M19" s="61">
        <v>159.5669252008532</v>
      </c>
      <c r="N19" s="101">
        <v>162.11969038973524</v>
      </c>
      <c r="O19" s="36">
        <v>162.6533297543922</v>
      </c>
      <c r="P19" s="128">
        <f>AVERAGE(D19:O19)</f>
        <v>159.38024789278884</v>
      </c>
    </row>
    <row r="20" spans="1:16" ht="14.25">
      <c r="A20" s="75">
        <v>3</v>
      </c>
      <c r="B20" s="1" t="s">
        <v>31</v>
      </c>
      <c r="C20" s="40">
        <v>62.93</v>
      </c>
      <c r="D20" s="40">
        <v>115.18367213754881</v>
      </c>
      <c r="E20" s="85">
        <v>116.18273614772032</v>
      </c>
      <c r="F20" s="85">
        <v>117.39490988683669</v>
      </c>
      <c r="G20" s="102">
        <v>117.92303513101794</v>
      </c>
      <c r="H20" s="106">
        <v>118.09909372628788</v>
      </c>
      <c r="I20" s="36">
        <v>118.25472485692173</v>
      </c>
      <c r="J20" s="36">
        <v>118.36659042326707</v>
      </c>
      <c r="K20" s="40">
        <v>118.25633348970571</v>
      </c>
      <c r="L20" s="40">
        <v>118.31964666976499</v>
      </c>
      <c r="M20" s="61">
        <v>118.11043400062111</v>
      </c>
      <c r="N20" s="102">
        <v>118.5570824234318</v>
      </c>
      <c r="O20" s="24">
        <v>118.9003820522668</v>
      </c>
      <c r="P20" s="129">
        <f>AVERAGE(D20:O20)</f>
        <v>117.7957200787826</v>
      </c>
    </row>
    <row r="21" spans="1:16" ht="15" thickBot="1">
      <c r="A21" s="75">
        <v>4</v>
      </c>
      <c r="B21" s="41" t="s">
        <v>22</v>
      </c>
      <c r="C21" s="43">
        <v>54.25</v>
      </c>
      <c r="D21" s="43">
        <v>109.59774970573993</v>
      </c>
      <c r="E21" s="86">
        <v>110.13245940442441</v>
      </c>
      <c r="F21" s="86">
        <v>110.76228442146027</v>
      </c>
      <c r="G21" s="103">
        <v>110.99067095601212</v>
      </c>
      <c r="H21" s="104">
        <v>111.24903941411836</v>
      </c>
      <c r="I21" s="46">
        <v>111.49941759291326</v>
      </c>
      <c r="J21" s="46">
        <v>111.49455222608016</v>
      </c>
      <c r="K21" s="46">
        <v>111.49730580320413</v>
      </c>
      <c r="L21" s="43">
        <v>111.52269146260585</v>
      </c>
      <c r="M21" s="53">
        <v>111.47786506318519</v>
      </c>
      <c r="N21" s="114">
        <v>111.58755866331697</v>
      </c>
      <c r="O21" s="62">
        <v>111.90040609075186</v>
      </c>
      <c r="P21" s="45">
        <f>AVERAGE(D21:O21)</f>
        <v>111.14266673365104</v>
      </c>
    </row>
    <row r="22" spans="1:16" ht="15" customHeight="1" thickBot="1">
      <c r="A22" s="19"/>
      <c r="B22" s="54" t="s">
        <v>27</v>
      </c>
      <c r="C22" s="130"/>
      <c r="D22" s="131"/>
      <c r="E22" s="132"/>
      <c r="F22" s="132"/>
      <c r="G22" s="132"/>
      <c r="H22" s="133"/>
      <c r="I22" s="132"/>
      <c r="J22" s="132"/>
      <c r="K22" s="132"/>
      <c r="L22" s="132"/>
      <c r="M22" s="132"/>
      <c r="N22" s="132"/>
      <c r="O22" s="132"/>
      <c r="P22" s="132"/>
    </row>
    <row r="23" spans="1:17" ht="14.25">
      <c r="A23" s="19">
        <v>1</v>
      </c>
      <c r="B23" s="34" t="s">
        <v>23</v>
      </c>
      <c r="C23" s="33">
        <v>37.07</v>
      </c>
      <c r="D23" s="50">
        <v>6.422067241036777</v>
      </c>
      <c r="E23" s="78">
        <v>6.557245652743693</v>
      </c>
      <c r="F23" s="78">
        <v>5.855108758672656</v>
      </c>
      <c r="G23" s="78">
        <v>5.178600401310551</v>
      </c>
      <c r="H23" s="78">
        <v>5.187034677330615</v>
      </c>
      <c r="I23" s="78">
        <v>4.693913672783245</v>
      </c>
      <c r="J23" s="107">
        <v>4.853189326001606</v>
      </c>
      <c r="K23" s="78">
        <v>4.781709757827279</v>
      </c>
      <c r="L23" s="78">
        <v>4.467224073082976</v>
      </c>
      <c r="M23" s="78">
        <v>4.442604053670651</v>
      </c>
      <c r="N23" s="115">
        <v>3.710350207518709</v>
      </c>
      <c r="O23" s="115">
        <f>((O18/'2019'!O18)-1)*100</f>
        <v>4.032841890286676</v>
      </c>
      <c r="P23" s="33">
        <f>(P18/'2019'!P18-1)*100</f>
        <v>5.006832999754751</v>
      </c>
      <c r="Q23" s="4"/>
    </row>
    <row r="24" spans="1:17" ht="14.25">
      <c r="A24" s="19">
        <v>2</v>
      </c>
      <c r="B24" s="40" t="s">
        <v>24</v>
      </c>
      <c r="C24" s="39">
        <v>8.68</v>
      </c>
      <c r="D24" s="51">
        <v>3.9620291582104894</v>
      </c>
      <c r="E24" s="79">
        <v>3.161260117717024</v>
      </c>
      <c r="F24" s="79">
        <v>2.88233945767824</v>
      </c>
      <c r="G24" s="79">
        <v>4.123121292327059</v>
      </c>
      <c r="H24" s="79">
        <v>3.4581832694463133</v>
      </c>
      <c r="I24" s="79">
        <v>4.680962066932581</v>
      </c>
      <c r="J24" s="108">
        <v>5.721519759041294</v>
      </c>
      <c r="K24" s="79">
        <v>5.920173745067259</v>
      </c>
      <c r="L24" s="79">
        <v>5.751311347183208</v>
      </c>
      <c r="M24" s="79">
        <v>5.698745499442404</v>
      </c>
      <c r="N24" s="116">
        <v>6.255764594317714</v>
      </c>
      <c r="O24" s="116">
        <f>((O19/'2019'!O19)-1)*100</f>
        <v>8.04746256395985</v>
      </c>
      <c r="P24" s="39">
        <f>(P19/'2019'!P19-1)*100</f>
        <v>4.969146652472967</v>
      </c>
      <c r="Q24" s="4"/>
    </row>
    <row r="25" spans="1:17" ht="14.25">
      <c r="A25" s="19">
        <v>3</v>
      </c>
      <c r="B25" s="40" t="s">
        <v>25</v>
      </c>
      <c r="C25" s="39">
        <v>62.93</v>
      </c>
      <c r="D25" s="51">
        <v>2.4070766814701994</v>
      </c>
      <c r="E25" s="79">
        <v>2.3642183646497283</v>
      </c>
      <c r="F25" s="79">
        <v>2.247575015287473</v>
      </c>
      <c r="G25" s="79">
        <v>2.493820349222431</v>
      </c>
      <c r="H25" s="79">
        <v>2.4344288107093437</v>
      </c>
      <c r="I25" s="79">
        <v>2.9614839126670844</v>
      </c>
      <c r="J25" s="108">
        <v>3.178826953373459</v>
      </c>
      <c r="K25" s="79">
        <v>3.1121207665138817</v>
      </c>
      <c r="L25" s="79">
        <v>3.0834640907906996</v>
      </c>
      <c r="M25" s="79">
        <v>3.0309714421045353</v>
      </c>
      <c r="N25" s="116">
        <v>3.197447346091953</v>
      </c>
      <c r="O25" s="116">
        <f>((O20/'2019'!O20)-1)*100</f>
        <v>3.3500882316986447</v>
      </c>
      <c r="P25" s="39">
        <f>(P20/'2019'!P20-1)*100</f>
        <v>2.8227716805380165</v>
      </c>
      <c r="Q25" s="4"/>
    </row>
    <row r="26" spans="1:17" ht="29.25" thickBot="1">
      <c r="A26" s="20">
        <v>4</v>
      </c>
      <c r="B26" s="53" t="s">
        <v>26</v>
      </c>
      <c r="C26" s="42">
        <v>54.25</v>
      </c>
      <c r="D26" s="52">
        <v>2.0725626401799646</v>
      </c>
      <c r="E26" s="80">
        <v>2.1875917247729637</v>
      </c>
      <c r="F26" s="80">
        <v>2.103031125600685</v>
      </c>
      <c r="G26" s="80">
        <v>2.122382080949925</v>
      </c>
      <c r="H26" s="80">
        <v>2.2003980514476496</v>
      </c>
      <c r="I26" s="80">
        <v>2.5735146040257506</v>
      </c>
      <c r="J26" s="109">
        <v>2.607567582578074</v>
      </c>
      <c r="K26" s="80">
        <v>2.486369976731906</v>
      </c>
      <c r="L26" s="80">
        <v>2.4870252591963737</v>
      </c>
      <c r="M26" s="80">
        <v>2.43888174261353</v>
      </c>
      <c r="N26" s="117">
        <v>2.5116238384784495</v>
      </c>
      <c r="O26" s="117">
        <f>((O21/'2019'!O21)-1)*100</f>
        <v>2.315653231595083</v>
      </c>
      <c r="P26" s="42">
        <f>(P21/'2019'!P21-1)*100</f>
        <v>2.342658598412717</v>
      </c>
      <c r="Q26" s="4"/>
    </row>
    <row r="29" spans="8:9" ht="14.25">
      <c r="H29" s="63"/>
      <c r="I29" s="89"/>
    </row>
  </sheetData>
  <sheetProtection/>
  <mergeCells count="1">
    <mergeCell ref="A1:P1"/>
  </mergeCells>
  <printOptions/>
  <pageMargins left="0.1968503937007874" right="0.15748031496062992" top="0.7480314960629921" bottom="0.7480314960629921" header="0.31496062992125984" footer="0.31496062992125984"/>
  <pageSetup orientation="landscape" scale="95" r:id="rId1"/>
  <ignoredErrors>
    <ignoredError sqref="P18:P21 P4:P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R7" sqref="R7"/>
    </sheetView>
  </sheetViews>
  <sheetFormatPr defaultColWidth="9.140625" defaultRowHeight="15"/>
  <cols>
    <col min="1" max="1" width="4.421875" style="18" bestFit="1" customWidth="1"/>
    <col min="2" max="2" width="42.140625" style="18" customWidth="1"/>
    <col min="3" max="3" width="8.00390625" style="134" bestFit="1" customWidth="1"/>
    <col min="4" max="15" width="7.421875" style="18" customWidth="1"/>
    <col min="16" max="16" width="5.28125" style="18" customWidth="1"/>
    <col min="17" max="16384" width="9.140625" style="18" customWidth="1"/>
  </cols>
  <sheetData>
    <row r="1" spans="1:15" ht="39.75" customHeight="1" thickBot="1">
      <c r="A1" s="230" t="s">
        <v>51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23.25" thickBot="1">
      <c r="A2" s="196" t="s">
        <v>0</v>
      </c>
      <c r="B2" s="196" t="s">
        <v>13</v>
      </c>
      <c r="C2" s="197" t="s">
        <v>14</v>
      </c>
      <c r="D2" s="198">
        <v>43831</v>
      </c>
      <c r="E2" s="198">
        <v>43862</v>
      </c>
      <c r="F2" s="198">
        <v>43891</v>
      </c>
      <c r="G2" s="198">
        <v>43922</v>
      </c>
      <c r="H2" s="198">
        <v>43952</v>
      </c>
      <c r="I2" s="198">
        <v>43983</v>
      </c>
      <c r="J2" s="198">
        <v>44013</v>
      </c>
      <c r="K2" s="198">
        <v>44044</v>
      </c>
      <c r="L2" s="198">
        <v>44075</v>
      </c>
      <c r="M2" s="198">
        <v>44105</v>
      </c>
      <c r="N2" s="199">
        <v>44136</v>
      </c>
      <c r="O2" s="198">
        <v>44166</v>
      </c>
    </row>
    <row r="3" spans="1:16" ht="15.75" thickBot="1">
      <c r="A3" s="200"/>
      <c r="B3" s="200" t="s">
        <v>17</v>
      </c>
      <c r="C3" s="201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63"/>
    </row>
    <row r="4" spans="1:16" ht="15.75" thickBot="1">
      <c r="A4" s="200"/>
      <c r="B4" s="200" t="s">
        <v>16</v>
      </c>
      <c r="C4" s="202">
        <v>100</v>
      </c>
      <c r="D4" s="202">
        <v>98.06951119106868</v>
      </c>
      <c r="E4" s="202">
        <v>99.1631370083059</v>
      </c>
      <c r="F4" s="202">
        <v>100.23853182545503</v>
      </c>
      <c r="G4" s="202">
        <v>100.62594169206794</v>
      </c>
      <c r="H4" s="202">
        <v>100.84535567537236</v>
      </c>
      <c r="I4" s="202">
        <v>100.68358834556636</v>
      </c>
      <c r="J4" s="202">
        <v>100.48527477498176</v>
      </c>
      <c r="K4" s="202">
        <v>99.95784333022443</v>
      </c>
      <c r="L4" s="202">
        <v>99.68029895397461</v>
      </c>
      <c r="M4" s="202">
        <v>99.58904551460574</v>
      </c>
      <c r="N4" s="203">
        <v>99.93285111762725</v>
      </c>
      <c r="O4" s="202">
        <v>100.72862057074977</v>
      </c>
      <c r="P4" s="89"/>
    </row>
    <row r="5" spans="1:15" ht="15">
      <c r="A5" s="2">
        <v>1</v>
      </c>
      <c r="B5" s="92" t="s">
        <v>32</v>
      </c>
      <c r="C5" s="154">
        <v>28.182815699934938</v>
      </c>
      <c r="D5" s="71">
        <v>97.84452119533523</v>
      </c>
      <c r="E5" s="71">
        <v>98.8057799175444</v>
      </c>
      <c r="F5" s="71">
        <v>99.76285173045322</v>
      </c>
      <c r="G5" s="71">
        <v>100.31528406821289</v>
      </c>
      <c r="H5" s="71">
        <v>101.45779713896358</v>
      </c>
      <c r="I5" s="71">
        <v>101.71538957243767</v>
      </c>
      <c r="J5" s="71">
        <v>101.0279988604667</v>
      </c>
      <c r="K5" s="71">
        <v>99.9610982201703</v>
      </c>
      <c r="L5" s="166">
        <v>99.33783789142083</v>
      </c>
      <c r="M5" s="71">
        <v>99.23516101010664</v>
      </c>
      <c r="N5" s="166">
        <v>99.57078923032729</v>
      </c>
      <c r="O5" s="71">
        <v>100.96549116456124</v>
      </c>
    </row>
    <row r="6" spans="1:15" ht="15">
      <c r="A6" s="2">
        <v>2</v>
      </c>
      <c r="B6" s="92" t="s">
        <v>33</v>
      </c>
      <c r="C6" s="155">
        <v>1.8564199165865634</v>
      </c>
      <c r="D6" s="9">
        <v>99.43232606330895</v>
      </c>
      <c r="E6" s="9">
        <v>99.43615215952349</v>
      </c>
      <c r="F6" s="9">
        <v>99.56036037217247</v>
      </c>
      <c r="G6" s="9">
        <v>99.6602888618067</v>
      </c>
      <c r="H6" s="9">
        <v>99.75406071304499</v>
      </c>
      <c r="I6" s="9">
        <v>100.33628615309824</v>
      </c>
      <c r="J6" s="9">
        <v>100.33628615309824</v>
      </c>
      <c r="K6" s="9">
        <v>100.33628615309824</v>
      </c>
      <c r="L6" s="144">
        <v>100.16597480887803</v>
      </c>
      <c r="M6" s="9">
        <v>100.16570480442977</v>
      </c>
      <c r="N6" s="144">
        <v>100.17419779665833</v>
      </c>
      <c r="O6" s="9">
        <v>100.64207596088256</v>
      </c>
    </row>
    <row r="7" spans="1:15" ht="15">
      <c r="A7" s="2">
        <v>3</v>
      </c>
      <c r="B7" s="92" t="s">
        <v>3</v>
      </c>
      <c r="C7" s="155">
        <v>10.829476226951023</v>
      </c>
      <c r="D7" s="9">
        <v>99.33611102796534</v>
      </c>
      <c r="E7" s="9">
        <v>99.51035733083717</v>
      </c>
      <c r="F7" s="9">
        <v>99.72468880692072</v>
      </c>
      <c r="G7" s="9">
        <v>99.95172278839664</v>
      </c>
      <c r="H7" s="9">
        <v>100.09690637348477</v>
      </c>
      <c r="I7" s="9">
        <v>100.13595314512155</v>
      </c>
      <c r="J7" s="9">
        <v>100.12007896743454</v>
      </c>
      <c r="K7" s="9">
        <v>100.11916441165657</v>
      </c>
      <c r="L7" s="144">
        <v>99.9956173844167</v>
      </c>
      <c r="M7" s="9">
        <v>99.92103745641697</v>
      </c>
      <c r="N7" s="144">
        <v>99.99299119709961</v>
      </c>
      <c r="O7" s="9">
        <v>101.09537111024933</v>
      </c>
    </row>
    <row r="8" spans="1:15" s="97" customFormat="1" ht="22.5">
      <c r="A8" s="96">
        <v>4</v>
      </c>
      <c r="B8" s="93" t="s">
        <v>34</v>
      </c>
      <c r="C8" s="155">
        <v>15.064556224536005</v>
      </c>
      <c r="D8" s="9">
        <v>95.3736958755439</v>
      </c>
      <c r="E8" s="9">
        <v>98.61271171720841</v>
      </c>
      <c r="F8" s="9">
        <v>100.30091866314724</v>
      </c>
      <c r="G8" s="9">
        <v>100.44042318103361</v>
      </c>
      <c r="H8" s="9">
        <v>100.52000586971327</v>
      </c>
      <c r="I8" s="9">
        <v>100.77519006874502</v>
      </c>
      <c r="J8" s="9">
        <v>100.66615790517109</v>
      </c>
      <c r="K8" s="160">
        <v>100.54736865480791</v>
      </c>
      <c r="L8" s="148">
        <v>100.49335333602698</v>
      </c>
      <c r="M8" s="9">
        <v>100.39157946323317</v>
      </c>
      <c r="N8" s="144">
        <v>100.68019899576008</v>
      </c>
      <c r="O8" s="9">
        <v>101.19839626960943</v>
      </c>
    </row>
    <row r="9" spans="1:15" ht="22.5">
      <c r="A9" s="2">
        <v>5</v>
      </c>
      <c r="B9" s="93" t="s">
        <v>35</v>
      </c>
      <c r="C9" s="155">
        <v>7.883298469304416</v>
      </c>
      <c r="D9" s="9">
        <v>99.3362115716779</v>
      </c>
      <c r="E9" s="9">
        <v>99.38224274007199</v>
      </c>
      <c r="F9" s="9">
        <v>99.59772266622457</v>
      </c>
      <c r="G9" s="9">
        <v>99.8695412614891</v>
      </c>
      <c r="H9" s="9">
        <v>100.08465003170681</v>
      </c>
      <c r="I9" s="9">
        <v>100.19415304609602</v>
      </c>
      <c r="J9" s="9">
        <v>100.24042779638108</v>
      </c>
      <c r="K9" s="9">
        <v>100.24909689066335</v>
      </c>
      <c r="L9" s="144">
        <v>100.29235982369939</v>
      </c>
      <c r="M9" s="9">
        <v>100.21418930429397</v>
      </c>
      <c r="N9" s="144">
        <v>100.26621028803265</v>
      </c>
      <c r="O9" s="9">
        <v>100.27319457966327</v>
      </c>
    </row>
    <row r="10" spans="1:15" ht="15">
      <c r="A10" s="2">
        <v>6</v>
      </c>
      <c r="B10" s="92" t="s">
        <v>6</v>
      </c>
      <c r="C10" s="155">
        <v>2.4870171751479653</v>
      </c>
      <c r="D10" s="9">
        <v>99.41110879269141</v>
      </c>
      <c r="E10" s="9">
        <v>99.41110879269141</v>
      </c>
      <c r="F10" s="9">
        <v>99.41110879269141</v>
      </c>
      <c r="G10" s="9">
        <v>99.57281722932865</v>
      </c>
      <c r="H10" s="9">
        <v>99.69954102913526</v>
      </c>
      <c r="I10" s="9">
        <v>100.27778384565684</v>
      </c>
      <c r="J10" s="9">
        <v>100.27778384565684</v>
      </c>
      <c r="K10" s="9">
        <v>100.27778384565684</v>
      </c>
      <c r="L10" s="144">
        <v>100.36158419558643</v>
      </c>
      <c r="M10" s="9">
        <v>100.36833679598634</v>
      </c>
      <c r="N10" s="144">
        <v>100.41971964701645</v>
      </c>
      <c r="O10" s="9">
        <v>100.51132318790229</v>
      </c>
    </row>
    <row r="11" spans="1:15" ht="15">
      <c r="A11" s="2">
        <v>7</v>
      </c>
      <c r="B11" s="92" t="s">
        <v>7</v>
      </c>
      <c r="C11" s="155">
        <v>14.050737538068454</v>
      </c>
      <c r="D11" s="9">
        <v>100.07916174633729</v>
      </c>
      <c r="E11" s="9">
        <v>100.6896061146767</v>
      </c>
      <c r="F11" s="9">
        <v>102.39675474708022</v>
      </c>
      <c r="G11" s="9">
        <v>102.77877188431778</v>
      </c>
      <c r="H11" s="9">
        <v>101.8089466758102</v>
      </c>
      <c r="I11" s="9">
        <v>99.39986868313974</v>
      </c>
      <c r="J11" s="9">
        <v>99.25352385046507</v>
      </c>
      <c r="K11" s="9">
        <v>98.53768491170341</v>
      </c>
      <c r="L11" s="148">
        <v>98.2705356174629</v>
      </c>
      <c r="M11" s="9">
        <v>98.51848486894758</v>
      </c>
      <c r="N11" s="144">
        <v>98.77893434143725</v>
      </c>
      <c r="O11" s="9">
        <v>99.48772655862166</v>
      </c>
    </row>
    <row r="12" spans="1:15" ht="15">
      <c r="A12" s="2">
        <v>8</v>
      </c>
      <c r="B12" s="92" t="s">
        <v>36</v>
      </c>
      <c r="C12" s="155">
        <v>5.356064513096548</v>
      </c>
      <c r="D12" s="9">
        <v>98.78859717038958</v>
      </c>
      <c r="E12" s="9">
        <v>99.22587056431777</v>
      </c>
      <c r="F12" s="9">
        <v>99.33467880304266</v>
      </c>
      <c r="G12" s="9">
        <v>99.96646172089366</v>
      </c>
      <c r="H12" s="9">
        <v>100.01155481743073</v>
      </c>
      <c r="I12" s="9">
        <v>99.97304164427528</v>
      </c>
      <c r="J12" s="9">
        <v>100.22052435198421</v>
      </c>
      <c r="K12" s="9">
        <v>100.22330295935488</v>
      </c>
      <c r="L12" s="148">
        <v>100.2206450302131</v>
      </c>
      <c r="M12" s="9">
        <v>100.15625546179982</v>
      </c>
      <c r="N12" s="144">
        <v>100.93952626142698</v>
      </c>
      <c r="O12" s="9">
        <v>100.93954121487097</v>
      </c>
    </row>
    <row r="13" spans="1:15" ht="15">
      <c r="A13" s="2">
        <v>9</v>
      </c>
      <c r="B13" s="92" t="s">
        <v>37</v>
      </c>
      <c r="C13" s="155">
        <v>1.6396994265949068</v>
      </c>
      <c r="D13" s="9">
        <v>100.4657894255441</v>
      </c>
      <c r="E13" s="9">
        <v>100.49516016560038</v>
      </c>
      <c r="F13" s="9">
        <v>100.58670386137051</v>
      </c>
      <c r="G13" s="9">
        <v>100.58942197211249</v>
      </c>
      <c r="H13" s="9">
        <v>100.56412195330701</v>
      </c>
      <c r="I13" s="9">
        <v>100.5647880429002</v>
      </c>
      <c r="J13" s="9">
        <v>100.64606642423026</v>
      </c>
      <c r="K13" s="9">
        <v>100.64606642423026</v>
      </c>
      <c r="L13" s="148">
        <v>98.90581224618087</v>
      </c>
      <c r="M13" s="9">
        <v>98.79541948006546</v>
      </c>
      <c r="N13" s="144">
        <v>98.85504539753265</v>
      </c>
      <c r="O13" s="9">
        <v>98.88560460692584</v>
      </c>
    </row>
    <row r="14" spans="1:15" ht="15">
      <c r="A14" s="2">
        <v>10</v>
      </c>
      <c r="B14" s="92" t="s">
        <v>38</v>
      </c>
      <c r="C14" s="155">
        <v>1.9608891267384652</v>
      </c>
      <c r="D14" s="9">
        <v>99.51825373365902</v>
      </c>
      <c r="E14" s="9">
        <v>100.04047215101808</v>
      </c>
      <c r="F14" s="9">
        <v>100.04047215101808</v>
      </c>
      <c r="G14" s="9">
        <v>100.04047215101808</v>
      </c>
      <c r="H14" s="9">
        <v>100.04047215101808</v>
      </c>
      <c r="I14" s="9">
        <v>100.04047215101808</v>
      </c>
      <c r="J14" s="9">
        <v>100.04047215101808</v>
      </c>
      <c r="K14" s="9">
        <v>100.04047215101808</v>
      </c>
      <c r="L14" s="148">
        <v>100.04047215101808</v>
      </c>
      <c r="M14" s="9">
        <v>100.04047215101808</v>
      </c>
      <c r="N14" s="144">
        <v>100.0587484535894</v>
      </c>
      <c r="O14" s="9">
        <v>100.0587484535894</v>
      </c>
    </row>
    <row r="15" spans="1:15" ht="15">
      <c r="A15" s="19">
        <v>11</v>
      </c>
      <c r="B15" s="94" t="s">
        <v>39</v>
      </c>
      <c r="C15" s="155">
        <v>6.567761387802783</v>
      </c>
      <c r="D15" s="9">
        <v>99.30776984424341</v>
      </c>
      <c r="E15" s="9">
        <v>99.63580014114072</v>
      </c>
      <c r="F15" s="9">
        <v>99.59096702543717</v>
      </c>
      <c r="G15" s="9">
        <v>99.63152511827275</v>
      </c>
      <c r="H15" s="9">
        <v>99.662211683753</v>
      </c>
      <c r="I15" s="9">
        <v>99.70919125292966</v>
      </c>
      <c r="J15" s="9">
        <v>100.35234720108842</v>
      </c>
      <c r="K15" s="9">
        <v>100.35684796352534</v>
      </c>
      <c r="L15" s="148">
        <v>100.34196762866162</v>
      </c>
      <c r="M15" s="9">
        <v>100.34226365903642</v>
      </c>
      <c r="N15" s="144">
        <v>100.34563465538854</v>
      </c>
      <c r="O15" s="9">
        <v>100.72347382652308</v>
      </c>
    </row>
    <row r="16" spans="1:15" ht="15">
      <c r="A16" s="19">
        <v>12</v>
      </c>
      <c r="B16" s="94" t="s">
        <v>40</v>
      </c>
      <c r="C16" s="155">
        <v>2.061378305143415</v>
      </c>
      <c r="D16" s="9">
        <v>99.97122701667723</v>
      </c>
      <c r="E16" s="9">
        <v>99.97122701667723</v>
      </c>
      <c r="F16" s="9">
        <v>99.97122701667723</v>
      </c>
      <c r="G16" s="9">
        <v>99.97122701667723</v>
      </c>
      <c r="H16" s="9">
        <v>99.97122701667723</v>
      </c>
      <c r="I16" s="9">
        <v>99.97122701667723</v>
      </c>
      <c r="J16" s="9">
        <v>100.02879646714935</v>
      </c>
      <c r="K16" s="9">
        <v>100.02879646714935</v>
      </c>
      <c r="L16" s="148">
        <v>100.02879646714935</v>
      </c>
      <c r="M16" s="9">
        <v>100.02879646714935</v>
      </c>
      <c r="N16" s="144">
        <v>100.02871630550221</v>
      </c>
      <c r="O16" s="9">
        <v>100.02873572583707</v>
      </c>
    </row>
    <row r="17" spans="1:15" ht="23.25" thickBot="1">
      <c r="A17" s="19">
        <v>13</v>
      </c>
      <c r="B17" s="153" t="s">
        <v>41</v>
      </c>
      <c r="C17" s="155">
        <v>2.0598859900945716</v>
      </c>
      <c r="D17" s="9">
        <v>99.63426905546419</v>
      </c>
      <c r="E17" s="9">
        <v>99.5662700055898</v>
      </c>
      <c r="F17" s="9">
        <v>99.62969978664607</v>
      </c>
      <c r="G17" s="9">
        <v>99.85352131704167</v>
      </c>
      <c r="H17" s="9">
        <v>99.98259789867102</v>
      </c>
      <c r="I17" s="9">
        <v>100.77210951322742</v>
      </c>
      <c r="J17" s="9">
        <v>100.19751661181148</v>
      </c>
      <c r="K17" s="9">
        <v>100.29578277760366</v>
      </c>
      <c r="L17" s="148">
        <v>100.22869329367172</v>
      </c>
      <c r="M17" s="9">
        <v>100.15387065677803</v>
      </c>
      <c r="N17" s="144">
        <v>99.84424614071663</v>
      </c>
      <c r="O17" s="9">
        <v>99.84142294277811</v>
      </c>
    </row>
    <row r="18" spans="1:15" ht="15.75" thickBot="1">
      <c r="A18" s="167"/>
      <c r="B18" s="169" t="s">
        <v>18</v>
      </c>
      <c r="C18" s="169" t="s">
        <v>14</v>
      </c>
      <c r="D18" s="47">
        <v>43831</v>
      </c>
      <c r="E18" s="47">
        <v>43862</v>
      </c>
      <c r="F18" s="47">
        <v>43891</v>
      </c>
      <c r="G18" s="47">
        <v>43922</v>
      </c>
      <c r="H18" s="87">
        <v>43952</v>
      </c>
      <c r="I18" s="47">
        <v>43983</v>
      </c>
      <c r="J18" s="47">
        <v>44013</v>
      </c>
      <c r="K18" s="47">
        <v>44044</v>
      </c>
      <c r="L18" s="47">
        <v>44075</v>
      </c>
      <c r="M18" s="47">
        <v>44105</v>
      </c>
      <c r="N18" s="113">
        <v>44136</v>
      </c>
      <c r="O18" s="47">
        <v>44166</v>
      </c>
    </row>
    <row r="19" spans="1:15" ht="15">
      <c r="A19" s="146">
        <v>1</v>
      </c>
      <c r="B19" s="147" t="s">
        <v>42</v>
      </c>
      <c r="C19" s="204">
        <v>73.94709526698861</v>
      </c>
      <c r="D19" s="159">
        <v>98.54832640883454</v>
      </c>
      <c r="E19" s="157">
        <v>99.3351913902871</v>
      </c>
      <c r="F19" s="159">
        <v>100.03829995758959</v>
      </c>
      <c r="G19" s="158">
        <v>100.40092483565313</v>
      </c>
      <c r="H19" s="205">
        <v>100.5387468503273</v>
      </c>
      <c r="I19" s="158">
        <v>100.31978181719141</v>
      </c>
      <c r="J19" s="37">
        <v>100.22585871210612</v>
      </c>
      <c r="K19" s="157">
        <v>100.00457394014248</v>
      </c>
      <c r="L19" s="159">
        <v>99.89558805574475</v>
      </c>
      <c r="M19" s="206">
        <v>99.93572926500983</v>
      </c>
      <c r="N19" s="37">
        <v>100.10525368431075</v>
      </c>
      <c r="O19" s="207">
        <v>100.65172508280239</v>
      </c>
    </row>
    <row r="20" spans="1:15" ht="15">
      <c r="A20" s="75">
        <v>2</v>
      </c>
      <c r="B20" s="38" t="s">
        <v>43</v>
      </c>
      <c r="C20" s="208">
        <v>26.052904733011395</v>
      </c>
      <c r="D20" s="160">
        <v>97.81301020084562</v>
      </c>
      <c r="E20" s="148">
        <v>99.15643090082776</v>
      </c>
      <c r="F20" s="160">
        <v>100.51528410780904</v>
      </c>
      <c r="G20" s="145">
        <v>100.81527323385342</v>
      </c>
      <c r="H20" s="187">
        <v>101.33196839723635</v>
      </c>
      <c r="I20" s="145">
        <v>101.36249318062696</v>
      </c>
      <c r="J20" s="10">
        <v>100.95008571530366</v>
      </c>
      <c r="K20" s="148">
        <v>99.92829214480888</v>
      </c>
      <c r="L20" s="160">
        <v>99.2114016466725</v>
      </c>
      <c r="M20" s="188">
        <v>98.93060914506478</v>
      </c>
      <c r="N20" s="10">
        <v>99.40726936168916</v>
      </c>
      <c r="O20" s="209">
        <v>100.57788196526175</v>
      </c>
    </row>
    <row r="21" spans="1:15" ht="15">
      <c r="A21" s="75">
        <v>3</v>
      </c>
      <c r="B21" s="38" t="s">
        <v>44</v>
      </c>
      <c r="C21" s="208">
        <v>20.377140105846657</v>
      </c>
      <c r="D21" s="160">
        <v>97.96605011478138</v>
      </c>
      <c r="E21" s="148">
        <v>99.14377822375138</v>
      </c>
      <c r="F21" s="160">
        <v>100.2890467273966</v>
      </c>
      <c r="G21" s="145">
        <v>100.66603307422146</v>
      </c>
      <c r="H21" s="187">
        <v>101.59001900733429</v>
      </c>
      <c r="I21" s="145">
        <v>101.91193801052769</v>
      </c>
      <c r="J21" s="10">
        <v>101.19017164359155</v>
      </c>
      <c r="K21" s="148">
        <v>99.89177082096857</v>
      </c>
      <c r="L21" s="160">
        <v>98.95517269362114</v>
      </c>
      <c r="M21" s="188">
        <v>98.71622173459677</v>
      </c>
      <c r="N21" s="10">
        <v>99.08510652112444</v>
      </c>
      <c r="O21" s="209">
        <v>100.59469142808449</v>
      </c>
    </row>
    <row r="22" spans="1:15" ht="15">
      <c r="A22" s="75">
        <v>4</v>
      </c>
      <c r="B22" s="38" t="s">
        <v>45</v>
      </c>
      <c r="C22" s="208">
        <v>79.62285989415336</v>
      </c>
      <c r="D22" s="160">
        <v>98.45621027321621</v>
      </c>
      <c r="E22" s="148">
        <v>99.32446162381565</v>
      </c>
      <c r="F22" s="160">
        <v>100.13029305543186</v>
      </c>
      <c r="G22" s="145">
        <v>100.46930260626729</v>
      </c>
      <c r="H22" s="187">
        <v>100.52999704120482</v>
      </c>
      <c r="I22" s="145">
        <v>100.25361009952012</v>
      </c>
      <c r="J22" s="10">
        <v>100.21609440754813</v>
      </c>
      <c r="K22" s="148">
        <v>100.00819622411989</v>
      </c>
      <c r="L22" s="160">
        <v>99.91212741743628</v>
      </c>
      <c r="M22" s="188">
        <v>99.91869410276199</v>
      </c>
      <c r="N22" s="10">
        <v>100.13799557012814</v>
      </c>
      <c r="O22" s="209">
        <v>100.64301757854844</v>
      </c>
    </row>
    <row r="23" spans="1:15" ht="14.25">
      <c r="A23" s="75">
        <v>5</v>
      </c>
      <c r="B23" s="38" t="s">
        <v>46</v>
      </c>
      <c r="C23" s="208">
        <v>10.952688967754549</v>
      </c>
      <c r="D23" s="160">
        <v>97.4709626746116</v>
      </c>
      <c r="E23" s="148">
        <v>99.1937572471808</v>
      </c>
      <c r="F23" s="160">
        <v>100.71038279657579</v>
      </c>
      <c r="G23" s="145">
        <v>101.57031650833318</v>
      </c>
      <c r="H23" s="187">
        <v>102.54771695265238</v>
      </c>
      <c r="I23" s="145">
        <v>102.20971540798617</v>
      </c>
      <c r="J23" s="10">
        <v>101.50213390590312</v>
      </c>
      <c r="K23" s="148">
        <v>99.70305881982938</v>
      </c>
      <c r="L23" s="160">
        <v>98.20294137342724</v>
      </c>
      <c r="M23" s="188">
        <v>98.30866586164838</v>
      </c>
      <c r="N23" s="10">
        <v>98.30921780206944</v>
      </c>
      <c r="O23" s="209">
        <v>100.27113064978265</v>
      </c>
    </row>
    <row r="24" spans="1:15" ht="14.25">
      <c r="A24" s="75">
        <v>6</v>
      </c>
      <c r="B24" s="38" t="s">
        <v>47</v>
      </c>
      <c r="C24" s="208">
        <v>5.675764627164739</v>
      </c>
      <c r="D24" s="160">
        <v>97.26356603377604</v>
      </c>
      <c r="E24" s="148">
        <v>99.20185656422923</v>
      </c>
      <c r="F24" s="160">
        <v>101.32752194723244</v>
      </c>
      <c r="G24" s="145">
        <v>101.35107551636615</v>
      </c>
      <c r="H24" s="187">
        <v>100.40551464487358</v>
      </c>
      <c r="I24" s="145">
        <v>99.38987538993591</v>
      </c>
      <c r="J24" s="10">
        <v>100.08812879504124</v>
      </c>
      <c r="K24" s="148">
        <v>100.05941106562933</v>
      </c>
      <c r="L24" s="160">
        <v>100.13131528271593</v>
      </c>
      <c r="M24" s="188">
        <v>99.70030320163777</v>
      </c>
      <c r="N24" s="10">
        <v>100.5638989561698</v>
      </c>
      <c r="O24" s="209">
        <v>100.51753260239288</v>
      </c>
    </row>
    <row r="25" spans="1:15" ht="14.25">
      <c r="A25" s="75">
        <v>7</v>
      </c>
      <c r="B25" s="38" t="s">
        <v>48</v>
      </c>
      <c r="C25" s="208">
        <v>37.204821356038416</v>
      </c>
      <c r="D25" s="160">
        <v>98.52407017028597</v>
      </c>
      <c r="E25" s="148">
        <v>99.76727964711829</v>
      </c>
      <c r="F25" s="160">
        <v>100.82350010702945</v>
      </c>
      <c r="G25" s="145">
        <v>101.02945097662075</v>
      </c>
      <c r="H25" s="187">
        <v>100.82136880857328</v>
      </c>
      <c r="I25" s="145">
        <v>100.18549413978225</v>
      </c>
      <c r="J25" s="10">
        <v>100.09783993523321</v>
      </c>
      <c r="K25" s="148">
        <v>99.75012483369572</v>
      </c>
      <c r="L25" s="160">
        <v>99.50422462024059</v>
      </c>
      <c r="M25" s="188">
        <v>99.57483172596667</v>
      </c>
      <c r="N25" s="10">
        <v>99.70704160640443</v>
      </c>
      <c r="O25" s="209">
        <v>100.21477342904913</v>
      </c>
    </row>
    <row r="26" spans="1:15" ht="14.25">
      <c r="A26" s="75">
        <v>8</v>
      </c>
      <c r="B26" s="38" t="s">
        <v>49</v>
      </c>
      <c r="C26" s="208">
        <v>62.79517864396158</v>
      </c>
      <c r="D26" s="160">
        <v>98.25708772152642</v>
      </c>
      <c r="E26" s="148">
        <v>99.00438796942662</v>
      </c>
      <c r="F26" s="160">
        <v>99.7725365799975</v>
      </c>
      <c r="G26" s="145">
        <v>100.20242805941088</v>
      </c>
      <c r="H26" s="187">
        <v>100.70194884058283</v>
      </c>
      <c r="I26" s="145">
        <v>100.83195621389994</v>
      </c>
      <c r="J26" s="10">
        <v>100.60200202265217</v>
      </c>
      <c r="K26" s="148">
        <v>100.12278240165416</v>
      </c>
      <c r="L26" s="160">
        <v>99.84242151126614</v>
      </c>
      <c r="M26" s="188">
        <v>99.73150758317308</v>
      </c>
      <c r="N26" s="10">
        <v>100.05076831950826</v>
      </c>
      <c r="O26" s="209">
        <v>100.88017277690147</v>
      </c>
    </row>
    <row r="27" spans="1:15" ht="24">
      <c r="A27" s="75">
        <v>9</v>
      </c>
      <c r="B27" s="38" t="s">
        <v>50</v>
      </c>
      <c r="C27" s="208">
        <v>4.050413932212659</v>
      </c>
      <c r="D27" s="160">
        <v>99.65160078115878</v>
      </c>
      <c r="E27" s="148">
        <v>99.85343508757164</v>
      </c>
      <c r="F27" s="160">
        <v>99.97144857126692</v>
      </c>
      <c r="G27" s="145">
        <v>100.04755989592408</v>
      </c>
      <c r="H27" s="187">
        <v>100.03854277798463</v>
      </c>
      <c r="I27" s="145">
        <v>100.29467461976928</v>
      </c>
      <c r="J27" s="10">
        <v>99.99964911111532</v>
      </c>
      <c r="K27" s="148">
        <v>99.99964911111532</v>
      </c>
      <c r="L27" s="160">
        <v>100.06390246651169</v>
      </c>
      <c r="M27" s="188">
        <v>100.0008402289434</v>
      </c>
      <c r="N27" s="10">
        <v>100.01470245820867</v>
      </c>
      <c r="O27" s="209">
        <v>100.06399489043038</v>
      </c>
    </row>
    <row r="28" spans="1:15" ht="15" thickBot="1">
      <c r="A28" s="135">
        <v>10</v>
      </c>
      <c r="B28" s="136" t="s">
        <v>53</v>
      </c>
      <c r="C28" s="149">
        <f>(C4-C5)</f>
        <v>71.81718430006507</v>
      </c>
      <c r="D28" s="152">
        <f>(((D4*$C$4)-(D5*$C$5))/($C$4-$C$5))</f>
        <v>98.15780275590632</v>
      </c>
      <c r="E28" s="150">
        <f aca="true" t="shared" si="0" ref="E28:O28">(((E4*$C$4)-(E5*$C$5))/($C$4-$C$5))</f>
        <v>99.30337265143437</v>
      </c>
      <c r="F28" s="152">
        <f t="shared" si="0"/>
        <v>100.42520030292626</v>
      </c>
      <c r="G28" s="150">
        <f t="shared" si="0"/>
        <v>100.74785132475843</v>
      </c>
      <c r="H28" s="152">
        <f t="shared" si="0"/>
        <v>100.60501869942975</v>
      </c>
      <c r="I28" s="150">
        <f t="shared" si="0"/>
        <v>100.27868436472546</v>
      </c>
      <c r="J28" s="152">
        <f t="shared" si="0"/>
        <v>100.27229659954632</v>
      </c>
      <c r="K28" s="150">
        <f t="shared" si="0"/>
        <v>99.95656603197943</v>
      </c>
      <c r="L28" s="152">
        <f t="shared" si="0"/>
        <v>99.81468903212125</v>
      </c>
      <c r="M28" s="150">
        <f t="shared" si="0"/>
        <v>99.7279184301421</v>
      </c>
      <c r="N28" s="152">
        <f t="shared" si="0"/>
        <v>100.07493303773026</v>
      </c>
      <c r="O28" s="151">
        <f t="shared" si="0"/>
        <v>100.63566676929982</v>
      </c>
    </row>
  </sheetData>
  <sheetProtection/>
  <mergeCells count="1">
    <mergeCell ref="A1:O1"/>
  </mergeCells>
  <printOptions/>
  <pageMargins left="0.24" right="0.2" top="0.7480314960629921" bottom="0.7480314960629921" header="0.31496062992125984" footer="0.31496062992125984"/>
  <pageSetup orientation="landscape" paperSize="9" scale="9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H4" sqref="H4"/>
    </sheetView>
  </sheetViews>
  <sheetFormatPr defaultColWidth="9.140625" defaultRowHeight="15"/>
  <cols>
    <col min="1" max="1" width="3.57421875" style="18" bestFit="1" customWidth="1"/>
    <col min="2" max="2" width="45.00390625" style="18" customWidth="1"/>
    <col min="3" max="3" width="8.00390625" style="134" bestFit="1" customWidth="1"/>
    <col min="4" max="4" width="7.8515625" style="134" customWidth="1"/>
    <col min="5" max="9" width="7.8515625" style="18" customWidth="1"/>
    <col min="10" max="16" width="7.7109375" style="18" customWidth="1"/>
    <col min="17" max="16384" width="9.140625" style="18" customWidth="1"/>
  </cols>
  <sheetData>
    <row r="1" spans="1:16" ht="40.5" customHeight="1" thickBot="1">
      <c r="A1" s="230" t="s">
        <v>52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spans="1:16" ht="24.75" thickBot="1">
      <c r="A2" s="137" t="s">
        <v>0</v>
      </c>
      <c r="B2" s="137" t="s">
        <v>13</v>
      </c>
      <c r="C2" s="138" t="s">
        <v>14</v>
      </c>
      <c r="D2" s="139">
        <v>44196</v>
      </c>
      <c r="E2" s="139">
        <v>44197</v>
      </c>
      <c r="F2" s="139">
        <v>44228</v>
      </c>
      <c r="G2" s="139">
        <v>44256</v>
      </c>
      <c r="H2" s="139">
        <v>44287</v>
      </c>
      <c r="I2" s="139">
        <v>44317</v>
      </c>
      <c r="J2" s="139">
        <v>44348</v>
      </c>
      <c r="K2" s="139">
        <v>44378</v>
      </c>
      <c r="L2" s="139">
        <v>44409</v>
      </c>
      <c r="M2" s="139">
        <v>44440</v>
      </c>
      <c r="N2" s="139">
        <v>44470</v>
      </c>
      <c r="O2" s="139">
        <v>44501</v>
      </c>
      <c r="P2" s="139">
        <v>44531</v>
      </c>
    </row>
    <row r="3" spans="1:16" ht="15.75" thickBot="1">
      <c r="A3" s="162"/>
      <c r="B3" s="162" t="s">
        <v>17</v>
      </c>
      <c r="C3" s="163"/>
      <c r="D3" s="164">
        <v>3.152626042808304</v>
      </c>
      <c r="E3" s="164">
        <f>((E4/'2020_REBASED SERIES'!D4)-1)*100</f>
        <v>3.5319801672165196</v>
      </c>
      <c r="F3" s="164">
        <f>((F4/'2020_REBASED SERIES'!E4)-1)*100</f>
        <v>3.3031044127693754</v>
      </c>
      <c r="G3" s="164">
        <f>((G4/'2020_REBASED SERIES'!F4)-1)*100</f>
        <v>3.165375564514017</v>
      </c>
      <c r="H3" s="164">
        <f>((H4/'2020_REBASED SERIES'!G4)-1)*100</f>
        <v>3.298870081794547</v>
      </c>
      <c r="I3" s="164">
        <f>((I4/'2020_REBASED SERIES'!H4)-1)*100</f>
        <v>3.3499512825533984</v>
      </c>
      <c r="J3" s="164"/>
      <c r="K3" s="164"/>
      <c r="L3" s="164"/>
      <c r="M3" s="164"/>
      <c r="N3" s="164"/>
      <c r="O3" s="164"/>
      <c r="P3" s="164"/>
    </row>
    <row r="4" spans="1:16" ht="15.75" thickBot="1">
      <c r="A4" s="162"/>
      <c r="B4" s="162" t="s">
        <v>16</v>
      </c>
      <c r="C4" s="165">
        <v>100</v>
      </c>
      <c r="D4" s="165">
        <v>100.72862057074977</v>
      </c>
      <c r="E4" s="165">
        <v>101.53330687642342</v>
      </c>
      <c r="F4" s="165">
        <v>102.43859896266778</v>
      </c>
      <c r="G4" s="165">
        <v>103.4114578180856</v>
      </c>
      <c r="H4" s="165">
        <v>103.9454607770716</v>
      </c>
      <c r="I4" s="165">
        <v>104.22362596121503</v>
      </c>
      <c r="J4" s="221"/>
      <c r="K4" s="165"/>
      <c r="L4" s="165"/>
      <c r="M4" s="165"/>
      <c r="N4" s="165"/>
      <c r="O4" s="165"/>
      <c r="P4" s="165"/>
    </row>
    <row r="5" spans="1:16" ht="15">
      <c r="A5" s="2">
        <v>1</v>
      </c>
      <c r="B5" s="140" t="s">
        <v>32</v>
      </c>
      <c r="C5" s="161">
        <v>28.182815699934938</v>
      </c>
      <c r="D5" s="71">
        <v>100.96549116456124</v>
      </c>
      <c r="E5" s="71">
        <v>100.60459273019993</v>
      </c>
      <c r="F5" s="71">
        <v>102.40163465718035</v>
      </c>
      <c r="G5" s="71">
        <v>103.92967447597913</v>
      </c>
      <c r="H5" s="71">
        <v>105.17579320808385</v>
      </c>
      <c r="I5" s="216">
        <v>106.46161132239699</v>
      </c>
      <c r="J5" s="71"/>
      <c r="K5" s="218"/>
      <c r="L5" s="71"/>
      <c r="M5" s="166"/>
      <c r="N5" s="71"/>
      <c r="O5" s="166"/>
      <c r="P5" s="71"/>
    </row>
    <row r="6" spans="1:16" ht="15">
      <c r="A6" s="2">
        <v>2</v>
      </c>
      <c r="B6" s="141" t="s">
        <v>33</v>
      </c>
      <c r="C6" s="68">
        <v>1.8564199165865634</v>
      </c>
      <c r="D6" s="9">
        <v>100.64207596088256</v>
      </c>
      <c r="E6" s="9">
        <v>101.21925159463714</v>
      </c>
      <c r="F6" s="9">
        <v>101.42765204965905</v>
      </c>
      <c r="G6" s="9">
        <v>101.46785498078962</v>
      </c>
      <c r="H6" s="9">
        <v>102.3095436311738</v>
      </c>
      <c r="I6" s="217">
        <v>102.24224114668439</v>
      </c>
      <c r="J6" s="9"/>
      <c r="K6" s="219"/>
      <c r="L6" s="9"/>
      <c r="M6" s="144"/>
      <c r="N6" s="9"/>
      <c r="O6" s="144"/>
      <c r="P6" s="9"/>
    </row>
    <row r="7" spans="1:16" ht="15">
      <c r="A7" s="2">
        <v>3</v>
      </c>
      <c r="B7" s="141" t="s">
        <v>3</v>
      </c>
      <c r="C7" s="68">
        <v>10.829476226951023</v>
      </c>
      <c r="D7" s="9">
        <v>101.09537111024933</v>
      </c>
      <c r="E7" s="9">
        <v>103.00860434431081</v>
      </c>
      <c r="F7" s="9">
        <v>103.47424290130212</v>
      </c>
      <c r="G7" s="9">
        <v>104.47151053673261</v>
      </c>
      <c r="H7" s="9">
        <v>104.52687658624424</v>
      </c>
      <c r="I7" s="217">
        <v>104.46489493999901</v>
      </c>
      <c r="J7" s="9"/>
      <c r="K7" s="219"/>
      <c r="L7" s="9"/>
      <c r="M7" s="144"/>
      <c r="N7" s="9"/>
      <c r="O7" s="144"/>
      <c r="P7" s="9"/>
    </row>
    <row r="8" spans="1:16" s="97" customFormat="1" ht="15">
      <c r="A8" s="96">
        <v>4</v>
      </c>
      <c r="B8" s="3" t="s">
        <v>34</v>
      </c>
      <c r="C8" s="68">
        <v>15.064556224536005</v>
      </c>
      <c r="D8" s="9">
        <v>101.19839626960943</v>
      </c>
      <c r="E8" s="9">
        <v>102.32171800947552</v>
      </c>
      <c r="F8" s="9">
        <v>102.91516961806369</v>
      </c>
      <c r="G8" s="9">
        <v>104.02946299691965</v>
      </c>
      <c r="H8" s="9">
        <v>104.536235905625</v>
      </c>
      <c r="I8" s="217">
        <v>104.02982604049832</v>
      </c>
      <c r="J8" s="9"/>
      <c r="K8" s="219"/>
      <c r="L8" s="160"/>
      <c r="M8" s="148"/>
      <c r="N8" s="9"/>
      <c r="O8" s="144"/>
      <c r="P8" s="9"/>
    </row>
    <row r="9" spans="1:16" ht="22.5">
      <c r="A9" s="2">
        <v>5</v>
      </c>
      <c r="B9" s="3" t="s">
        <v>35</v>
      </c>
      <c r="C9" s="68">
        <v>7.883298469304416</v>
      </c>
      <c r="D9" s="9">
        <v>100.27319457966327</v>
      </c>
      <c r="E9" s="9">
        <v>102.44493017018654</v>
      </c>
      <c r="F9" s="9">
        <v>102.53776335470349</v>
      </c>
      <c r="G9" s="9">
        <v>102.82702890878863</v>
      </c>
      <c r="H9" s="9">
        <v>102.94965072723205</v>
      </c>
      <c r="I9" s="217">
        <v>102.91944687545077</v>
      </c>
      <c r="J9" s="9"/>
      <c r="K9" s="219"/>
      <c r="L9" s="9"/>
      <c r="M9" s="144"/>
      <c r="N9" s="9"/>
      <c r="O9" s="144"/>
      <c r="P9" s="9"/>
    </row>
    <row r="10" spans="1:16" ht="15">
      <c r="A10" s="2">
        <v>6</v>
      </c>
      <c r="B10" s="141" t="s">
        <v>6</v>
      </c>
      <c r="C10" s="68">
        <v>2.4870171751479653</v>
      </c>
      <c r="D10" s="9">
        <v>100.51132318790229</v>
      </c>
      <c r="E10" s="9">
        <v>101.55295354339974</v>
      </c>
      <c r="F10" s="9">
        <v>102.24022257527133</v>
      </c>
      <c r="G10" s="9">
        <v>102.33248263622204</v>
      </c>
      <c r="H10" s="9">
        <v>102.29147821753291</v>
      </c>
      <c r="I10" s="217">
        <v>102.29147821753294</v>
      </c>
      <c r="J10" s="9"/>
      <c r="K10" s="219"/>
      <c r="L10" s="9"/>
      <c r="M10" s="144"/>
      <c r="N10" s="9"/>
      <c r="O10" s="144"/>
      <c r="P10" s="9"/>
    </row>
    <row r="11" spans="1:16" ht="15">
      <c r="A11" s="2">
        <v>7</v>
      </c>
      <c r="B11" s="141" t="s">
        <v>7</v>
      </c>
      <c r="C11" s="68">
        <v>14.050737538068454</v>
      </c>
      <c r="D11" s="9">
        <v>99.48772655862166</v>
      </c>
      <c r="E11" s="9">
        <v>100.96406411418774</v>
      </c>
      <c r="F11" s="9">
        <v>101.7139472946004</v>
      </c>
      <c r="G11" s="9">
        <v>102.9133209410175</v>
      </c>
      <c r="H11" s="9">
        <v>103.00507150611232</v>
      </c>
      <c r="I11" s="217">
        <v>103.05686181036958</v>
      </c>
      <c r="J11" s="9"/>
      <c r="K11" s="219"/>
      <c r="L11" s="9"/>
      <c r="M11" s="148"/>
      <c r="N11" s="9"/>
      <c r="O11" s="144"/>
      <c r="P11" s="9"/>
    </row>
    <row r="12" spans="1:16" ht="15">
      <c r="A12" s="2">
        <v>8</v>
      </c>
      <c r="B12" s="141" t="s">
        <v>36</v>
      </c>
      <c r="C12" s="68">
        <v>5.356064513096548</v>
      </c>
      <c r="D12" s="9">
        <v>100.93954121487097</v>
      </c>
      <c r="E12" s="9">
        <v>101.1209609760284</v>
      </c>
      <c r="F12" s="9">
        <v>101.18194385418042</v>
      </c>
      <c r="G12" s="9">
        <v>101.43271277270631</v>
      </c>
      <c r="H12" s="9">
        <v>101.79817031490438</v>
      </c>
      <c r="I12" s="217">
        <v>101.75687135770303</v>
      </c>
      <c r="J12" s="9"/>
      <c r="K12" s="219"/>
      <c r="L12" s="9"/>
      <c r="M12" s="148"/>
      <c r="N12" s="16"/>
      <c r="O12" s="144"/>
      <c r="P12" s="9"/>
    </row>
    <row r="13" spans="1:16" ht="15">
      <c r="A13" s="2">
        <v>9</v>
      </c>
      <c r="B13" s="141" t="s">
        <v>37</v>
      </c>
      <c r="C13" s="68">
        <v>1.6396994265949068</v>
      </c>
      <c r="D13" s="9">
        <v>98.88560460692584</v>
      </c>
      <c r="E13" s="9">
        <v>102.06295712318386</v>
      </c>
      <c r="F13" s="9">
        <v>102.55728402833068</v>
      </c>
      <c r="G13" s="9">
        <v>102.84322615352607</v>
      </c>
      <c r="H13" s="9">
        <v>102.89170433285051</v>
      </c>
      <c r="I13" s="217">
        <v>102.86001072359963</v>
      </c>
      <c r="J13" s="9"/>
      <c r="K13" s="219"/>
      <c r="L13" s="9"/>
      <c r="M13" s="148"/>
      <c r="N13" s="16"/>
      <c r="O13" s="144"/>
      <c r="P13" s="9"/>
    </row>
    <row r="14" spans="1:16" ht="15">
      <c r="A14" s="2">
        <v>10</v>
      </c>
      <c r="B14" s="141" t="s">
        <v>38</v>
      </c>
      <c r="C14" s="68">
        <v>1.9608891267384652</v>
      </c>
      <c r="D14" s="9">
        <v>100.0587484535894</v>
      </c>
      <c r="E14" s="9">
        <v>100.39233999110775</v>
      </c>
      <c r="F14" s="9">
        <v>101.1340893060628</v>
      </c>
      <c r="G14" s="9">
        <v>101.23328673084714</v>
      </c>
      <c r="H14" s="9">
        <v>101.24850363287712</v>
      </c>
      <c r="I14" s="217">
        <v>101.15406298230712</v>
      </c>
      <c r="J14" s="9"/>
      <c r="K14" s="219"/>
      <c r="L14" s="9"/>
      <c r="M14" s="148"/>
      <c r="N14" s="9"/>
      <c r="O14" s="144"/>
      <c r="P14" s="9"/>
    </row>
    <row r="15" spans="1:16" ht="15">
      <c r="A15" s="19">
        <v>11</v>
      </c>
      <c r="B15" s="142" t="s">
        <v>39</v>
      </c>
      <c r="C15" s="68">
        <v>6.567761387802783</v>
      </c>
      <c r="D15" s="9">
        <v>100.72347382652308</v>
      </c>
      <c r="E15" s="9">
        <v>102.32344794203591</v>
      </c>
      <c r="F15" s="9">
        <v>103.69946611100048</v>
      </c>
      <c r="G15" s="9">
        <v>104.46619403257712</v>
      </c>
      <c r="H15" s="9">
        <v>105.05048738349174</v>
      </c>
      <c r="I15" s="217">
        <v>105.04829180797422</v>
      </c>
      <c r="J15" s="9"/>
      <c r="K15" s="219"/>
      <c r="L15" s="9"/>
      <c r="M15" s="148"/>
      <c r="N15" s="9"/>
      <c r="O15" s="144"/>
      <c r="P15" s="9"/>
    </row>
    <row r="16" spans="1:16" ht="15">
      <c r="A16" s="19">
        <v>12</v>
      </c>
      <c r="B16" s="142" t="s">
        <v>40</v>
      </c>
      <c r="C16" s="68">
        <v>2.061378305143415</v>
      </c>
      <c r="D16" s="9">
        <v>100.02873572583707</v>
      </c>
      <c r="E16" s="9">
        <v>100.09038208353255</v>
      </c>
      <c r="F16" s="9">
        <v>100.2492663764201</v>
      </c>
      <c r="G16" s="9">
        <v>100.24971285258827</v>
      </c>
      <c r="H16" s="9">
        <v>100.29352052989456</v>
      </c>
      <c r="I16" s="217">
        <v>100.30131020294745</v>
      </c>
      <c r="J16" s="9"/>
      <c r="K16" s="219"/>
      <c r="L16" s="9"/>
      <c r="M16" s="148"/>
      <c r="N16" s="9"/>
      <c r="O16" s="144"/>
      <c r="P16" s="9"/>
    </row>
    <row r="17" spans="1:16" ht="23.25" thickBot="1">
      <c r="A17" s="19">
        <v>13</v>
      </c>
      <c r="B17" s="143" t="s">
        <v>41</v>
      </c>
      <c r="C17" s="68">
        <v>2.0598859900945716</v>
      </c>
      <c r="D17" s="9">
        <v>99.84142294277811</v>
      </c>
      <c r="E17" s="9">
        <v>102.03785120936662</v>
      </c>
      <c r="F17" s="9">
        <v>102.32184278999175</v>
      </c>
      <c r="G17" s="9">
        <v>102.39755662049922</v>
      </c>
      <c r="H17" s="9">
        <v>102.5590267691538</v>
      </c>
      <c r="I17" s="217">
        <v>102.54485076244164</v>
      </c>
      <c r="J17" s="13"/>
      <c r="K17" s="219"/>
      <c r="L17" s="9"/>
      <c r="M17" s="148"/>
      <c r="N17" s="9"/>
      <c r="O17" s="144"/>
      <c r="P17" s="9"/>
    </row>
    <row r="18" spans="1:16" ht="15.75" thickBot="1">
      <c r="A18" s="167"/>
      <c r="B18" s="168" t="s">
        <v>18</v>
      </c>
      <c r="C18" s="169" t="s">
        <v>14</v>
      </c>
      <c r="D18" s="170">
        <v>44166</v>
      </c>
      <c r="E18" s="170">
        <v>44197</v>
      </c>
      <c r="F18" s="170">
        <v>44228</v>
      </c>
      <c r="G18" s="170">
        <v>44256</v>
      </c>
      <c r="H18" s="170">
        <v>44287</v>
      </c>
      <c r="I18" s="170">
        <v>44317</v>
      </c>
      <c r="J18" s="220">
        <v>44348</v>
      </c>
      <c r="K18" s="170">
        <v>44378</v>
      </c>
      <c r="L18" s="170">
        <v>44409</v>
      </c>
      <c r="M18" s="170">
        <v>44440</v>
      </c>
      <c r="N18" s="170">
        <v>44470</v>
      </c>
      <c r="O18" s="170">
        <v>44501</v>
      </c>
      <c r="P18" s="170">
        <v>44531</v>
      </c>
    </row>
    <row r="19" spans="1:16" ht="15">
      <c r="A19" s="75">
        <v>1</v>
      </c>
      <c r="B19" s="212" t="s">
        <v>42</v>
      </c>
      <c r="C19" s="171">
        <v>73.94709526698867</v>
      </c>
      <c r="D19" s="159">
        <v>100.65172508280239</v>
      </c>
      <c r="E19" s="158">
        <v>102.32780921035341</v>
      </c>
      <c r="F19" s="159">
        <v>102.87321651400319</v>
      </c>
      <c r="G19" s="159">
        <v>103.57952500521037</v>
      </c>
      <c r="H19" s="37">
        <v>103.94191285520985</v>
      </c>
      <c r="I19" s="172">
        <v>104.25051757363283</v>
      </c>
      <c r="J19" s="37"/>
      <c r="K19" s="158"/>
      <c r="L19" s="159"/>
      <c r="M19" s="157"/>
      <c r="N19" s="173"/>
      <c r="O19" s="158"/>
      <c r="P19" s="37"/>
    </row>
    <row r="20" spans="1:16" ht="15">
      <c r="A20" s="75">
        <v>2</v>
      </c>
      <c r="B20" s="213" t="s">
        <v>43</v>
      </c>
      <c r="C20" s="174">
        <v>26.0529047330114</v>
      </c>
      <c r="D20" s="160">
        <v>100.57788196526175</v>
      </c>
      <c r="E20" s="145">
        <v>99.26768794110806</v>
      </c>
      <c r="F20" s="160">
        <v>101.2082374768661</v>
      </c>
      <c r="G20" s="160">
        <v>102.93771445989374</v>
      </c>
      <c r="H20" s="10">
        <v>103.95553099836147</v>
      </c>
      <c r="I20" s="175">
        <v>104.1472983253632</v>
      </c>
      <c r="J20" s="10"/>
      <c r="K20" s="145"/>
      <c r="L20" s="160"/>
      <c r="M20" s="148"/>
      <c r="N20" s="176"/>
      <c r="O20" s="145"/>
      <c r="P20" s="10"/>
    </row>
    <row r="21" spans="1:16" ht="15">
      <c r="A21" s="75">
        <v>3</v>
      </c>
      <c r="B21" s="213" t="s">
        <v>44</v>
      </c>
      <c r="C21" s="174">
        <v>20.377140105846657</v>
      </c>
      <c r="D21" s="160">
        <v>100.59469142808449</v>
      </c>
      <c r="E21" s="145">
        <v>99.3843759850871</v>
      </c>
      <c r="F21" s="160">
        <v>101.37037516276256</v>
      </c>
      <c r="G21" s="160">
        <v>103.06876987790925</v>
      </c>
      <c r="H21" s="10">
        <v>104.04398487715605</v>
      </c>
      <c r="I21" s="175">
        <v>104.59949562327235</v>
      </c>
      <c r="J21" s="10"/>
      <c r="K21" s="145"/>
      <c r="L21" s="160"/>
      <c r="M21" s="148"/>
      <c r="N21" s="176"/>
      <c r="O21" s="145"/>
      <c r="P21" s="10"/>
    </row>
    <row r="22" spans="1:16" ht="15">
      <c r="A22" s="75">
        <v>4</v>
      </c>
      <c r="B22" s="213" t="s">
        <v>45</v>
      </c>
      <c r="C22" s="174">
        <v>79.62285989415345</v>
      </c>
      <c r="D22" s="160">
        <v>100.64301757854844</v>
      </c>
      <c r="E22" s="145">
        <v>102.07981137779747</v>
      </c>
      <c r="F22" s="160">
        <v>102.7130372453502</v>
      </c>
      <c r="G22" s="160">
        <v>103.50023495944497</v>
      </c>
      <c r="H22" s="10">
        <v>103.92024641785493</v>
      </c>
      <c r="I22" s="175">
        <v>104.12743312444094</v>
      </c>
      <c r="J22" s="10"/>
      <c r="K22" s="145"/>
      <c r="L22" s="160"/>
      <c r="M22" s="148"/>
      <c r="N22" s="176"/>
      <c r="O22" s="145"/>
      <c r="P22" s="10"/>
    </row>
    <row r="23" spans="1:16" ht="15">
      <c r="A23" s="75">
        <v>5</v>
      </c>
      <c r="B23" s="213" t="s">
        <v>46</v>
      </c>
      <c r="C23" s="174">
        <v>10.952688967754545</v>
      </c>
      <c r="D23" s="160">
        <v>100.27113064978265</v>
      </c>
      <c r="E23" s="145">
        <v>98.6943820708136</v>
      </c>
      <c r="F23" s="160">
        <v>100.23463710528158</v>
      </c>
      <c r="G23" s="160">
        <v>101.67488396289968</v>
      </c>
      <c r="H23" s="10">
        <v>101.99368538431027</v>
      </c>
      <c r="I23" s="175">
        <v>102.57373905802486</v>
      </c>
      <c r="J23" s="10"/>
      <c r="K23" s="145"/>
      <c r="L23" s="160"/>
      <c r="M23" s="148"/>
      <c r="N23" s="176"/>
      <c r="O23" s="145"/>
      <c r="P23" s="10"/>
    </row>
    <row r="24" spans="1:16" ht="15">
      <c r="A24" s="75">
        <v>6</v>
      </c>
      <c r="B24" s="213" t="s">
        <v>47</v>
      </c>
      <c r="C24" s="174">
        <v>5.675764627164739</v>
      </c>
      <c r="D24" s="160">
        <v>100.51753260239288</v>
      </c>
      <c r="E24" s="145">
        <v>98.84875432123127</v>
      </c>
      <c r="F24" s="160">
        <v>100.6261304729682</v>
      </c>
      <c r="G24" s="160">
        <v>102.46719906858415</v>
      </c>
      <c r="H24" s="10">
        <v>103.63796372778147</v>
      </c>
      <c r="I24" s="175">
        <v>102.52381879436244</v>
      </c>
      <c r="J24" s="10"/>
      <c r="K24" s="145"/>
      <c r="L24" s="160"/>
      <c r="M24" s="148"/>
      <c r="N24" s="176"/>
      <c r="O24" s="145"/>
      <c r="P24" s="10"/>
    </row>
    <row r="25" spans="1:16" ht="15">
      <c r="A25" s="75">
        <v>7</v>
      </c>
      <c r="B25" s="213" t="s">
        <v>48</v>
      </c>
      <c r="C25" s="174">
        <v>37.204821356038416</v>
      </c>
      <c r="D25" s="160">
        <v>100.21477342904913</v>
      </c>
      <c r="E25" s="145">
        <v>101.39937312484035</v>
      </c>
      <c r="F25" s="160">
        <v>102.04746183367884</v>
      </c>
      <c r="G25" s="160">
        <v>102.74527253900996</v>
      </c>
      <c r="H25" s="10">
        <v>103.19211841374495</v>
      </c>
      <c r="I25" s="175">
        <v>103.18317946084368</v>
      </c>
      <c r="J25" s="10"/>
      <c r="K25" s="145"/>
      <c r="L25" s="160"/>
      <c r="M25" s="148"/>
      <c r="N25" s="176"/>
      <c r="O25" s="145"/>
      <c r="P25" s="10"/>
    </row>
    <row r="26" spans="1:16" ht="15">
      <c r="A26" s="75">
        <v>8</v>
      </c>
      <c r="B26" s="213" t="s">
        <v>49</v>
      </c>
      <c r="C26" s="174">
        <v>62.79517864396165</v>
      </c>
      <c r="D26" s="160">
        <v>100.88017277690147</v>
      </c>
      <c r="E26" s="145">
        <v>101.608283441452</v>
      </c>
      <c r="F26" s="160">
        <v>102.6716805817086</v>
      </c>
      <c r="G26" s="160">
        <v>103.80752316185585</v>
      </c>
      <c r="H26" s="10">
        <v>104.39180026766225</v>
      </c>
      <c r="I26" s="175">
        <v>104.84006860876774</v>
      </c>
      <c r="J26" s="10"/>
      <c r="K26" s="145"/>
      <c r="L26" s="160"/>
      <c r="M26" s="148"/>
      <c r="N26" s="176"/>
      <c r="O26" s="145"/>
      <c r="P26" s="10"/>
    </row>
    <row r="27" spans="1:16" ht="22.5">
      <c r="A27" s="75">
        <v>9</v>
      </c>
      <c r="B27" s="213" t="s">
        <v>50</v>
      </c>
      <c r="C27" s="174">
        <v>4.050413932212658</v>
      </c>
      <c r="D27" s="160">
        <v>100.06399489043038</v>
      </c>
      <c r="E27" s="145">
        <v>102.19217442015558</v>
      </c>
      <c r="F27" s="160">
        <v>102.37587994709158</v>
      </c>
      <c r="G27" s="160">
        <v>102.6459804483128</v>
      </c>
      <c r="H27" s="10">
        <v>103.25776902384099</v>
      </c>
      <c r="I27" s="175">
        <v>103.20648857774603</v>
      </c>
      <c r="J27" s="10"/>
      <c r="K27" s="145"/>
      <c r="L27" s="160"/>
      <c r="M27" s="148"/>
      <c r="N27" s="176"/>
      <c r="O27" s="145"/>
      <c r="P27" s="10"/>
    </row>
    <row r="28" spans="1:16" ht="15.75" thickBot="1">
      <c r="A28" s="75">
        <v>10</v>
      </c>
      <c r="B28" s="214" t="s">
        <v>53</v>
      </c>
      <c r="C28" s="156">
        <f>(C4-C5)</f>
        <v>71.81718430006507</v>
      </c>
      <c r="D28" s="152">
        <f aca="true" t="shared" si="0" ref="D28:I28">(((D4*$C$4)-(D5*$C$5))/($C$4-$C$5))</f>
        <v>100.63566676929982</v>
      </c>
      <c r="E28" s="150">
        <f t="shared" si="0"/>
        <v>101.897756971147</v>
      </c>
      <c r="F28" s="152">
        <f t="shared" si="0"/>
        <v>102.45310465819429</v>
      </c>
      <c r="G28" s="152">
        <f t="shared" si="0"/>
        <v>103.20809695530062</v>
      </c>
      <c r="H28" s="152">
        <f t="shared" si="0"/>
        <v>103.46264830689738</v>
      </c>
      <c r="I28" s="152">
        <f t="shared" si="0"/>
        <v>103.34538589112522</v>
      </c>
      <c r="J28" s="14"/>
      <c r="K28" s="177"/>
      <c r="L28" s="152"/>
      <c r="M28" s="150"/>
      <c r="N28" s="178"/>
      <c r="O28" s="177"/>
      <c r="P28" s="14"/>
    </row>
    <row r="29" spans="1:16" ht="15.75" thickBot="1">
      <c r="A29" s="232" t="s">
        <v>27</v>
      </c>
      <c r="B29" s="233"/>
      <c r="C29" s="233"/>
      <c r="D29" s="233"/>
      <c r="E29" s="233"/>
      <c r="F29" s="233"/>
      <c r="G29" s="233"/>
      <c r="H29" s="233"/>
      <c r="I29" s="234"/>
      <c r="J29" s="233"/>
      <c r="K29" s="233"/>
      <c r="L29" s="233"/>
      <c r="M29" s="233"/>
      <c r="N29" s="233"/>
      <c r="O29" s="233"/>
      <c r="P29" s="235"/>
    </row>
    <row r="30" spans="1:16" ht="15">
      <c r="A30" s="75">
        <v>1</v>
      </c>
      <c r="B30" s="38" t="s">
        <v>42</v>
      </c>
      <c r="C30" s="179">
        <v>73.9320413902577</v>
      </c>
      <c r="D30" s="180"/>
      <c r="E30" s="181">
        <f>((E19/'2020_REBASED SERIES'!D19)-1)*100</f>
        <v>3.835156759374514</v>
      </c>
      <c r="F30" s="182">
        <f>((F19/'2020_REBASED SERIES'!E19)-1)*100</f>
        <v>3.561703636141633</v>
      </c>
      <c r="G30" s="210">
        <v>3.5398692791881237</v>
      </c>
      <c r="H30" s="222">
        <f>(H19/'2020_REBASED SERIES'!G19-1)*100</f>
        <v>3.526848009969008</v>
      </c>
      <c r="I30" s="224">
        <v>3.691880831607408</v>
      </c>
      <c r="J30" s="183"/>
      <c r="K30" s="184"/>
      <c r="L30" s="183"/>
      <c r="M30" s="182"/>
      <c r="N30" s="183"/>
      <c r="O30" s="182"/>
      <c r="P30" s="185"/>
    </row>
    <row r="31" spans="1:16" ht="15">
      <c r="A31" s="75">
        <v>2</v>
      </c>
      <c r="B31" s="38" t="s">
        <v>43</v>
      </c>
      <c r="C31" s="179">
        <v>26.067958609742355</v>
      </c>
      <c r="D31" s="186"/>
      <c r="E31" s="181">
        <f>((E20/'2020_REBASED SERIES'!D20)-1)*100</f>
        <v>1.4872027118636444</v>
      </c>
      <c r="F31" s="182">
        <f>((F20/'2020_REBASED SERIES'!E20)-1)*100</f>
        <v>2.0692622328152055</v>
      </c>
      <c r="G31" s="182">
        <v>2.410011943543333</v>
      </c>
      <c r="H31" s="181">
        <f>(H20/'2020_REBASED SERIES'!G20-1)*100</f>
        <v>3.114863119225819</v>
      </c>
      <c r="I31" s="184">
        <v>2.7783235366457326</v>
      </c>
      <c r="J31" s="145"/>
      <c r="K31" s="10"/>
      <c r="L31" s="148"/>
      <c r="M31" s="160"/>
      <c r="N31" s="188"/>
      <c r="O31" s="10"/>
      <c r="P31" s="189"/>
    </row>
    <row r="32" spans="1:16" ht="15">
      <c r="A32" s="75">
        <v>3</v>
      </c>
      <c r="B32" s="38" t="s">
        <v>44</v>
      </c>
      <c r="C32" s="179">
        <v>20.39211841859828</v>
      </c>
      <c r="D32" s="186"/>
      <c r="E32" s="181">
        <f>((E21/'2020_REBASED SERIES'!D21)-1)*100</f>
        <v>1.4477728444128868</v>
      </c>
      <c r="F32" s="182">
        <f>((F21/'2020_REBASED SERIES'!E21)-1)*100</f>
        <v>2.245826191923106</v>
      </c>
      <c r="G32" s="182">
        <v>2.771711608814509</v>
      </c>
      <c r="H32" s="181">
        <f>(H21/'2020_REBASED SERIES'!G21-1)*100</f>
        <v>3.3556023812362</v>
      </c>
      <c r="I32" s="184">
        <v>2.9623743014761894</v>
      </c>
      <c r="J32" s="145"/>
      <c r="K32" s="10"/>
      <c r="L32" s="148"/>
      <c r="M32" s="160"/>
      <c r="N32" s="188"/>
      <c r="O32" s="10"/>
      <c r="P32" s="189"/>
    </row>
    <row r="33" spans="1:16" ht="15">
      <c r="A33" s="75">
        <v>4</v>
      </c>
      <c r="B33" s="38" t="s">
        <v>45</v>
      </c>
      <c r="C33" s="179">
        <v>79.60788158140174</v>
      </c>
      <c r="D33" s="186"/>
      <c r="E33" s="181">
        <f>((E22/'2020_REBASED SERIES'!D22)-1)*100</f>
        <v>3.6804190355547384</v>
      </c>
      <c r="F33" s="182">
        <f>((F22/'2020_REBASED SERIES'!E22)-1)*100</f>
        <v>3.411622440369766</v>
      </c>
      <c r="G33" s="182">
        <v>3.3655568172036743</v>
      </c>
      <c r="H33" s="181">
        <f>(H22/'2020_REBASED SERIES'!G22-1)*100</f>
        <v>3.4348240926003637</v>
      </c>
      <c r="I33" s="184">
        <v>3.578470296544034</v>
      </c>
      <c r="J33" s="145"/>
      <c r="K33" s="10"/>
      <c r="L33" s="148"/>
      <c r="M33" s="160"/>
      <c r="N33" s="188"/>
      <c r="O33" s="10"/>
      <c r="P33" s="189"/>
    </row>
    <row r="34" spans="1:16" ht="15">
      <c r="A34" s="75">
        <v>5</v>
      </c>
      <c r="B34" s="38" t="s">
        <v>46</v>
      </c>
      <c r="C34" s="179">
        <v>10.969259917770897</v>
      </c>
      <c r="D34" s="186"/>
      <c r="E34" s="181">
        <f>((E23/'2020_REBASED SERIES'!D23)-1)*100</f>
        <v>1.2551629353309668</v>
      </c>
      <c r="F34" s="182">
        <f>((F23/'2020_REBASED SERIES'!E23)-1)*100</f>
        <v>1.0493400865006164</v>
      </c>
      <c r="G34" s="182">
        <v>0.957697845585681</v>
      </c>
      <c r="H34" s="181">
        <f>(H23/'2020_REBASED SERIES'!G23-1)*100</f>
        <v>0.4168234288630446</v>
      </c>
      <c r="I34" s="184">
        <v>0.025375606737787493</v>
      </c>
      <c r="J34" s="145"/>
      <c r="K34" s="10"/>
      <c r="L34" s="148"/>
      <c r="M34" s="160"/>
      <c r="N34" s="188"/>
      <c r="O34" s="10"/>
      <c r="P34" s="189"/>
    </row>
    <row r="35" spans="1:16" ht="15">
      <c r="A35" s="75">
        <v>6</v>
      </c>
      <c r="B35" s="38" t="s">
        <v>47</v>
      </c>
      <c r="C35" s="179">
        <v>5.675840191144073</v>
      </c>
      <c r="D35" s="186"/>
      <c r="E35" s="181">
        <f>((E24/'2020_REBASED SERIES'!D24)-1)*100</f>
        <v>1.6297863137207491</v>
      </c>
      <c r="F35" s="182">
        <f>((F24/'2020_REBASED SERIES'!E24)-1)*100</f>
        <v>1.4357331183785016</v>
      </c>
      <c r="G35" s="182">
        <v>1.1247458730365478</v>
      </c>
      <c r="H35" s="181">
        <f>(H24/'2020_REBASED SERIES'!G24-1)*100</f>
        <v>2.2564025095580087</v>
      </c>
      <c r="I35" s="184">
        <v>2.1097488090979333</v>
      </c>
      <c r="J35" s="145"/>
      <c r="K35" s="10"/>
      <c r="L35" s="148"/>
      <c r="M35" s="160"/>
      <c r="N35" s="188"/>
      <c r="O35" s="10"/>
      <c r="P35" s="189"/>
    </row>
    <row r="36" spans="1:16" ht="15">
      <c r="A36" s="75">
        <v>7</v>
      </c>
      <c r="B36" s="38" t="s">
        <v>48</v>
      </c>
      <c r="C36" s="179">
        <v>37.26427271923452</v>
      </c>
      <c r="D36" s="186"/>
      <c r="E36" s="181">
        <f>((E25/'2020_REBASED SERIES'!D25)-1)*100</f>
        <v>2.9183761385261464</v>
      </c>
      <c r="F36" s="182">
        <f>((F25/'2020_REBASED SERIES'!E25)-1)*100</f>
        <v>2.2855010125821584</v>
      </c>
      <c r="G36" s="182">
        <v>1.9060758949455803</v>
      </c>
      <c r="H36" s="181">
        <f>(H25/'2020_REBASED SERIES'!G25-1)*100</f>
        <v>2.140630693543666</v>
      </c>
      <c r="I36" s="184">
        <v>2.342569516939119</v>
      </c>
      <c r="J36" s="145"/>
      <c r="K36" s="10"/>
      <c r="L36" s="148"/>
      <c r="M36" s="160"/>
      <c r="N36" s="188"/>
      <c r="O36" s="10"/>
      <c r="P36" s="189"/>
    </row>
    <row r="37" spans="1:16" ht="15">
      <c r="A37" s="75">
        <v>8</v>
      </c>
      <c r="B37" s="38" t="s">
        <v>49</v>
      </c>
      <c r="C37" s="179">
        <v>62.73572728076548</v>
      </c>
      <c r="D37" s="186"/>
      <c r="E37" s="181">
        <f>((E26/'2020_REBASED SERIES'!D26)-1)*100</f>
        <v>3.410640186510827</v>
      </c>
      <c r="F37" s="182">
        <f>((F26/'2020_REBASED SERIES'!E26)-1)*100</f>
        <v>3.7041717922790207</v>
      </c>
      <c r="G37" s="182">
        <v>4.044185624791741</v>
      </c>
      <c r="H37" s="181">
        <f>(H26/'2020_REBASED SERIES'!G26-1)*100</f>
        <v>4.18090887554885</v>
      </c>
      <c r="I37" s="184">
        <v>4.109274761639226</v>
      </c>
      <c r="J37" s="145"/>
      <c r="K37" s="10"/>
      <c r="L37" s="148"/>
      <c r="M37" s="160"/>
      <c r="N37" s="188"/>
      <c r="O37" s="10"/>
      <c r="P37" s="189"/>
    </row>
    <row r="38" spans="1:16" ht="14.25">
      <c r="A38" s="19">
        <v>9</v>
      </c>
      <c r="B38" s="38" t="s">
        <v>50</v>
      </c>
      <c r="C38" s="179">
        <v>4.007432952922296</v>
      </c>
      <c r="D38" s="180"/>
      <c r="E38" s="181">
        <f>((E27/'2020_REBASED SERIES'!D27)-1)*100</f>
        <v>2.5494559235190506</v>
      </c>
      <c r="F38" s="182">
        <f>((F27/'2020_REBASED SERIES'!E27)-1)*100</f>
        <v>2.526147305105475</v>
      </c>
      <c r="G38" s="182">
        <v>2.6752957121945364</v>
      </c>
      <c r="H38" s="181">
        <f>(H27/'2020_REBASED SERIES'!G27-1)*100</f>
        <v>3.208683081582775</v>
      </c>
      <c r="I38" s="184">
        <v>3.1667252558766457</v>
      </c>
      <c r="J38" s="183"/>
      <c r="K38" s="184"/>
      <c r="L38" s="183"/>
      <c r="M38" s="182"/>
      <c r="N38" s="183"/>
      <c r="O38" s="182"/>
      <c r="P38" s="185"/>
    </row>
    <row r="39" spans="1:16" ht="15" thickBot="1">
      <c r="A39" s="20">
        <v>10</v>
      </c>
      <c r="B39" s="136" t="s">
        <v>53</v>
      </c>
      <c r="C39" s="190">
        <v>71.81718430006507</v>
      </c>
      <c r="D39" s="191"/>
      <c r="E39" s="192">
        <v>3.8</v>
      </c>
      <c r="F39" s="193">
        <v>3.2</v>
      </c>
      <c r="G39" s="211">
        <v>2.77111386781399</v>
      </c>
      <c r="H39" s="223">
        <f>(H28/'2020_REBASED SERIES'!G28-1)*100</f>
        <v>2.694645043483712</v>
      </c>
      <c r="I39" s="225">
        <v>2.723887164995875</v>
      </c>
      <c r="J39" s="194"/>
      <c r="K39" s="193"/>
      <c r="L39" s="194"/>
      <c r="M39" s="193"/>
      <c r="N39" s="194"/>
      <c r="O39" s="193"/>
      <c r="P39" s="195"/>
    </row>
    <row r="40" spans="9:10" ht="8.25" customHeight="1">
      <c r="I40" s="215"/>
      <c r="J40" s="215"/>
    </row>
  </sheetData>
  <sheetProtection/>
  <mergeCells count="2">
    <mergeCell ref="A1:P1"/>
    <mergeCell ref="A29:P29"/>
  </mergeCells>
  <printOptions/>
  <pageMargins left="0.2" right="0.2" top="0.23" bottom="0.23" header="0.17" footer="0.17"/>
  <pageSetup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user</cp:lastModifiedBy>
  <cp:lastPrinted>2021-05-10T08:07:48Z</cp:lastPrinted>
  <dcterms:created xsi:type="dcterms:W3CDTF">2010-12-20T08:21:08Z</dcterms:created>
  <dcterms:modified xsi:type="dcterms:W3CDTF">2021-06-08T10:16:06Z</dcterms:modified>
  <cp:category/>
  <cp:version/>
  <cp:contentType/>
  <cp:contentStatus/>
</cp:coreProperties>
</file>