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40" windowHeight="10440" activeTab="0"/>
  </bookViews>
  <sheets>
    <sheet name="GDP by Production and Expenditu" sheetId="1" r:id="rId1"/>
  </sheets>
  <definedNames/>
  <calcPr fullCalcOnLoad="1"/>
</workbook>
</file>

<file path=xl/sharedStrings.xml><?xml version="1.0" encoding="utf-8"?>
<sst xmlns="http://schemas.openxmlformats.org/spreadsheetml/2006/main" count="297" uniqueCount="84">
  <si>
    <t>2012</t>
  </si>
  <si>
    <t>2013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</si>
  <si>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</si>
  <si>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</si>
  <si>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</si>
  <si>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</si>
  <si>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</si>
  <si>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</si>
  <si>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</si>
  <si>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</si>
  <si>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</si>
  <si>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</si>
  <si>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</si>
  <si>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</si>
  <si>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</si>
  <si>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</si>
  <si>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</si>
  <si>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</si>
  <si>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</si>
  <si>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</si>
  <si>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</si>
  <si>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</si>
  <si>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2014</t>
  </si>
  <si>
    <t>2015</t>
  </si>
  <si>
    <t>2016</t>
  </si>
  <si>
    <t>2017</t>
  </si>
  <si>
    <t>2018</t>
  </si>
  <si>
    <t>Agriculture, forestry and fishing</t>
  </si>
  <si>
    <t>Crops</t>
  </si>
  <si>
    <t>Livestock</t>
  </si>
  <si>
    <t>Forestry</t>
  </si>
  <si>
    <t>Fishing</t>
  </si>
  <si>
    <t>Agriculture support services</t>
  </si>
  <si>
    <t>Industry and Construction</t>
  </si>
  <si>
    <t>Mining and quarrying</t>
  </si>
  <si>
    <t>Manufacturing</t>
  </si>
  <si>
    <t>Electricity supply</t>
  </si>
  <si>
    <t>Water supply; sewerage, waste management</t>
  </si>
  <si>
    <t>Construction</t>
  </si>
  <si>
    <t>Services</t>
  </si>
  <si>
    <t>Wholesale and retail trade; repairs</t>
  </si>
  <si>
    <t>Transport and storage</t>
  </si>
  <si>
    <t>Accommodation and Food Services</t>
  </si>
  <si>
    <t>Information and communication</t>
  </si>
  <si>
    <t>Financial and insurance activities</t>
  </si>
  <si>
    <t>Real estate</t>
  </si>
  <si>
    <t>Professional, scientific and technical activities</t>
  </si>
  <si>
    <t>Administrative and support service activities</t>
  </si>
  <si>
    <t>Public administration and defence</t>
  </si>
  <si>
    <t>Education</t>
  </si>
  <si>
    <t>Human health and social work activities</t>
  </si>
  <si>
    <t>Arts, entertainment and recreation</t>
  </si>
  <si>
    <t>Other service activities</t>
  </si>
  <si>
    <t>Activities of households as employers;</t>
  </si>
  <si>
    <t>All economic activities</t>
  </si>
  <si>
    <t>Taxes on products</t>
  </si>
  <si>
    <t>ECONOMIC ACTIVITIES</t>
  </si>
  <si>
    <t>GDP at market prices</t>
  </si>
  <si>
    <t>Table No. 1                                                                                                                                                                                                                                                      TZS Million</t>
  </si>
  <si>
    <t>GROSS DOMESTIC PRODUCT BY KIND OF ECONOMIC ACTIVITY</t>
  </si>
  <si>
    <t>(AT CURRENT PRICES)</t>
  </si>
  <si>
    <t>Table No. 1A                                                                                                                                                                                                                                                      Percent</t>
  </si>
  <si>
    <t>SHARE TO GROSS DOMESTIC PRODUCT BY KIND OF ECONOMIC ACTIVITY</t>
  </si>
  <si>
    <t>(AT CONSTANT 2015 PRICES)</t>
  </si>
  <si>
    <t>Table No. 2                                                                                                                                                                                                                                                         TZS Million</t>
  </si>
  <si>
    <t>GROSS DOMESTIC PRODUCT BY KIND OF ECONOMIC ACTIVITY - GROWTH RATES</t>
  </si>
  <si>
    <t>Table No. 2A                                                                                                                                                                                                                                                         Percent</t>
  </si>
  <si>
    <t>Table No. 3                                                                                                                                                                                 TZS Million</t>
  </si>
  <si>
    <t>GROSS DOMESTIC PRODUCT BY TYPE OF EXPENDITURE</t>
  </si>
  <si>
    <t>Table No. 4                                                                                                                                                                                 TZS Million</t>
  </si>
  <si>
    <t>TYPE OF EXPENDITURE</t>
  </si>
  <si>
    <t xml:space="preserve">Gross Domestic Product  </t>
  </si>
  <si>
    <t>Final consumption</t>
  </si>
  <si>
    <t>Government</t>
  </si>
  <si>
    <t>Household</t>
  </si>
  <si>
    <t>Non-Profit Institutions Serving Household</t>
  </si>
  <si>
    <t>Capital Formation</t>
  </si>
  <si>
    <t>Fixed Capital Formation</t>
  </si>
  <si>
    <t>Changes in Valuables</t>
  </si>
  <si>
    <t>Changes in Inventories</t>
  </si>
  <si>
    <t>Exports of Goods and Services</t>
  </si>
  <si>
    <t>Goods -fob</t>
  </si>
  <si>
    <t>Imports of Goods and Services</t>
  </si>
  <si>
    <t>Errors and Omissions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</si>
</sst>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TSh&quot;#,##0;\-&quot;TSh&quot;#,##0"/>
    <numFmt numFmtId="165" formatCode="&quot;TSh&quot;#,##0;[Red]\-&quot;TSh&quot;#,##0"/>
    <numFmt numFmtId="166" formatCode="&quot;TSh&quot;#,##0.00;\-&quot;TSh&quot;#,##0.00"/>
    <numFmt numFmtId="167" formatCode="&quot;TSh&quot;#,##0.00;[Red]\-&quot;TSh&quot;#,##0.00"/>
    <numFmt numFmtId="168" formatCode="_-&quot;TSh&quot;* #,##0_-;\-&quot;TSh&quot;* #,##0_-;_-&quot;TSh&quot;* &quot;-&quot;_-;_-@_-"/>
    <numFmt numFmtId="169" formatCode="_-&quot;TSh&quot;* #,##0.00_-;\-&quot;TSh&quot;* #,##0.00_-;_-&quot;TSh&quot;* &quot;-&quot;??_-;_-@_-"/>
    <numFmt numFmtId="170" formatCode="#,##0.0"/>
    <numFmt numFmtId="171" formatCode="_(* #,##0_);_(* \(#,##0\);_(* &quot;-&quot;??_);_(@_)"/>
    <numFmt numFmtId="172" formatCode="0.0"/>
    <numFmt numFmtId="173" formatCode="_-* #,##0.0_-;\-* #,##0.0_-;_-* &quot;-&quot;_-;_-@_-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_ ;\-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Calibri"/>
      <family val="2"/>
    </font>
    <font>
      <b/>
      <i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170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Fill="1" applyBorder="1" applyAlignment="1">
      <alignment/>
    </xf>
    <xf numFmtId="0" fontId="0" fillId="0" borderId="0" xfId="0" applyAlignment="1">
      <alignment/>
    </xf>
    <xf numFmtId="3" fontId="45" fillId="0" borderId="0" xfId="0" applyNumberFormat="1" applyFont="1" applyAlignment="1">
      <alignment/>
    </xf>
    <xf numFmtId="3" fontId="46" fillId="0" borderId="0" xfId="0" applyNumberFormat="1" applyFont="1" applyAlignment="1">
      <alignment/>
    </xf>
    <xf numFmtId="3" fontId="45" fillId="0" borderId="0" xfId="0" applyNumberFormat="1" applyFont="1" applyAlignment="1">
      <alignment horizontal="left" indent="1"/>
    </xf>
    <xf numFmtId="3" fontId="45" fillId="0" borderId="0" xfId="0" applyNumberFormat="1" applyFont="1" applyFill="1" applyAlignment="1">
      <alignment/>
    </xf>
    <xf numFmtId="3" fontId="46" fillId="0" borderId="10" xfId="0" applyNumberFormat="1" applyFont="1" applyBorder="1" applyAlignment="1">
      <alignment/>
    </xf>
    <xf numFmtId="3" fontId="3" fillId="0" borderId="10" xfId="0" applyNumberFormat="1" applyFont="1" applyBorder="1" applyAlignment="1" quotePrefix="1">
      <alignment horizontal="right"/>
    </xf>
    <xf numFmtId="3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 quotePrefix="1">
      <alignment horizontal="right"/>
    </xf>
    <xf numFmtId="3" fontId="46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 quotePrefix="1">
      <alignment horizontal="right"/>
    </xf>
    <xf numFmtId="3" fontId="47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0" fillId="0" borderId="0" xfId="0" applyAlignment="1">
      <alignment/>
    </xf>
    <xf numFmtId="0" fontId="43" fillId="0" borderId="0" xfId="0" applyFont="1" applyBorder="1" applyAlignment="1">
      <alignment horizontal="center" wrapText="1"/>
    </xf>
    <xf numFmtId="41" fontId="0" fillId="0" borderId="0" xfId="43" applyFont="1" applyAlignment="1">
      <alignment/>
    </xf>
    <xf numFmtId="3" fontId="2" fillId="0" borderId="0" xfId="0" applyNumberFormat="1" applyFont="1" applyFill="1" applyAlignment="1">
      <alignment horizontal="left" indent="1"/>
    </xf>
    <xf numFmtId="170" fontId="2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wrapText="1"/>
    </xf>
    <xf numFmtId="3" fontId="46" fillId="0" borderId="0" xfId="0" applyNumberFormat="1" applyFont="1" applyBorder="1" applyAlignment="1">
      <alignment wrapText="1"/>
    </xf>
    <xf numFmtId="3" fontId="48" fillId="0" borderId="0" xfId="0" applyNumberFormat="1" applyFont="1" applyAlignment="1">
      <alignment/>
    </xf>
    <xf numFmtId="3" fontId="48" fillId="0" borderId="0" xfId="43" applyNumberFormat="1" applyFont="1" applyAlignment="1">
      <alignment/>
    </xf>
    <xf numFmtId="170" fontId="47" fillId="0" borderId="0" xfId="0" applyNumberFormat="1" applyFont="1" applyFill="1" applyAlignment="1">
      <alignment/>
    </xf>
    <xf numFmtId="0" fontId="43" fillId="0" borderId="11" xfId="0" applyFont="1" applyBorder="1" applyAlignment="1">
      <alignment horizontal="left"/>
    </xf>
    <xf numFmtId="3" fontId="46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/>
    </xf>
    <xf numFmtId="170" fontId="47" fillId="0" borderId="10" xfId="0" applyNumberFormat="1" applyFont="1" applyFill="1" applyBorder="1" applyAlignment="1">
      <alignment/>
    </xf>
    <xf numFmtId="0" fontId="50" fillId="0" borderId="0" xfId="0" applyFont="1" applyAlignment="1">
      <alignment horizontal="left" indent="1"/>
    </xf>
    <xf numFmtId="170" fontId="4" fillId="0" borderId="0" xfId="0" applyNumberFormat="1" applyFont="1" applyFill="1" applyAlignment="1">
      <alignment/>
    </xf>
    <xf numFmtId="170" fontId="4" fillId="0" borderId="10" xfId="0" applyNumberFormat="1" applyFont="1" applyFill="1" applyBorder="1" applyAlignment="1">
      <alignment/>
    </xf>
    <xf numFmtId="3" fontId="46" fillId="0" borderId="0" xfId="0" applyNumberFormat="1" applyFont="1" applyBorder="1" applyAlignment="1">
      <alignment horizontal="center"/>
    </xf>
    <xf numFmtId="3" fontId="46" fillId="0" borderId="10" xfId="0" applyNumberFormat="1" applyFont="1" applyBorder="1" applyAlignment="1" quotePrefix="1">
      <alignment horizontal="right"/>
    </xf>
    <xf numFmtId="41" fontId="45" fillId="0" borderId="0" xfId="43" applyFont="1" applyAlignment="1">
      <alignment/>
    </xf>
    <xf numFmtId="179" fontId="46" fillId="0" borderId="0" xfId="43" applyNumberFormat="1" applyFont="1" applyAlignment="1">
      <alignment/>
    </xf>
    <xf numFmtId="179" fontId="45" fillId="0" borderId="0" xfId="43" applyNumberFormat="1" applyFont="1" applyAlignment="1">
      <alignment/>
    </xf>
    <xf numFmtId="179" fontId="45" fillId="0" borderId="0" xfId="43" applyNumberFormat="1" applyFont="1" applyFill="1" applyAlignment="1">
      <alignment/>
    </xf>
    <xf numFmtId="3" fontId="46" fillId="0" borderId="0" xfId="0" applyNumberFormat="1" applyFont="1" applyAlignment="1">
      <alignment horizontal="left"/>
    </xf>
    <xf numFmtId="179" fontId="0" fillId="0" borderId="0" xfId="43" applyNumberFormat="1" applyFont="1" applyAlignment="1">
      <alignment/>
    </xf>
    <xf numFmtId="3" fontId="45" fillId="0" borderId="12" xfId="0" applyNumberFormat="1" applyFont="1" applyBorder="1" applyAlignment="1">
      <alignment/>
    </xf>
    <xf numFmtId="179" fontId="45" fillId="0" borderId="12" xfId="43" applyNumberFormat="1" applyFont="1" applyBorder="1" applyAlignment="1">
      <alignment/>
    </xf>
    <xf numFmtId="3" fontId="45" fillId="0" borderId="0" xfId="43" applyNumberFormat="1" applyFont="1" applyBorder="1" applyAlignment="1">
      <alignment/>
    </xf>
    <xf numFmtId="3" fontId="45" fillId="0" borderId="0" xfId="43" applyNumberFormat="1" applyFont="1" applyFill="1" applyBorder="1" applyAlignment="1">
      <alignment/>
    </xf>
    <xf numFmtId="3" fontId="45" fillId="0" borderId="0" xfId="43" applyNumberFormat="1" applyFont="1" applyAlignment="1">
      <alignment/>
    </xf>
    <xf numFmtId="3" fontId="45" fillId="0" borderId="0" xfId="43" applyNumberFormat="1" applyFont="1" applyFill="1" applyAlignment="1">
      <alignment/>
    </xf>
    <xf numFmtId="3" fontId="46" fillId="0" borderId="0" xfId="43" applyNumberFormat="1" applyFont="1" applyAlignment="1">
      <alignment/>
    </xf>
    <xf numFmtId="3" fontId="45" fillId="0" borderId="12" xfId="43" applyNumberFormat="1" applyFont="1" applyBorder="1" applyAlignment="1">
      <alignment/>
    </xf>
    <xf numFmtId="3" fontId="46" fillId="0" borderId="0" xfId="0" applyNumberFormat="1" applyFont="1" applyBorder="1" applyAlignment="1">
      <alignment horizontal="center"/>
    </xf>
    <xf numFmtId="0" fontId="46" fillId="0" borderId="0" xfId="0" applyFont="1" applyBorder="1" applyAlignment="1">
      <alignment horizontal="left"/>
    </xf>
    <xf numFmtId="1" fontId="46" fillId="0" borderId="10" xfId="0" applyNumberFormat="1" applyFont="1" applyBorder="1" applyAlignment="1" quotePrefix="1">
      <alignment horizontal="right"/>
    </xf>
    <xf numFmtId="3" fontId="46" fillId="0" borderId="13" xfId="0" applyNumberFormat="1" applyFont="1" applyBorder="1" applyAlignment="1">
      <alignment/>
    </xf>
    <xf numFmtId="41" fontId="46" fillId="0" borderId="13" xfId="43" applyFont="1" applyBorder="1" applyAlignment="1">
      <alignment/>
    </xf>
    <xf numFmtId="3" fontId="5" fillId="0" borderId="0" xfId="0" applyNumberFormat="1" applyFont="1" applyAlignment="1">
      <alignment horizontal="left" indent="1"/>
    </xf>
    <xf numFmtId="3" fontId="45" fillId="0" borderId="0" xfId="0" applyNumberFormat="1" applyFont="1" applyBorder="1" applyAlignment="1">
      <alignment/>
    </xf>
    <xf numFmtId="179" fontId="45" fillId="0" borderId="0" xfId="43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87"/>
  <sheetViews>
    <sheetView tabSelected="1" zoomScalePageLayoutView="0" workbookViewId="0" topLeftCell="A181">
      <selection activeCell="L172" sqref="L172"/>
    </sheetView>
  </sheetViews>
  <sheetFormatPr defaultColWidth="9.140625" defaultRowHeight="15"/>
  <cols>
    <col min="1" max="1" width="4.57421875" style="0" customWidth="1"/>
    <col min="2" max="2" width="35.28125" style="0" bestFit="1" customWidth="1"/>
    <col min="3" max="3" width="12.140625" style="0" customWidth="1"/>
    <col min="4" max="4" width="13.00390625" style="0" customWidth="1"/>
    <col min="5" max="5" width="11.00390625" style="0" customWidth="1"/>
    <col min="6" max="6" width="12.57421875" style="0" customWidth="1"/>
    <col min="7" max="8" width="13.00390625" style="0" customWidth="1"/>
    <col min="9" max="9" width="12.8515625" style="0" customWidth="1"/>
    <col min="10" max="11" width="12.57421875" style="0" bestFit="1" customWidth="1"/>
    <col min="12" max="13" width="12.00390625" style="0" bestFit="1" customWidth="1"/>
  </cols>
  <sheetData>
    <row r="1" s="9" customFormat="1" ht="15"/>
    <row r="2" spans="1:13" s="9" customFormat="1" ht="15" customHeight="1">
      <c r="A2" s="34" t="s">
        <v>59</v>
      </c>
      <c r="B2" s="34"/>
      <c r="C2" s="34"/>
      <c r="D2" s="34"/>
      <c r="E2" s="34"/>
      <c r="F2" s="34"/>
      <c r="G2" s="34"/>
      <c r="H2" s="34"/>
      <c r="I2" s="34"/>
      <c r="J2" s="28"/>
      <c r="K2" s="28"/>
      <c r="L2" s="28"/>
      <c r="M2" s="28"/>
    </row>
    <row r="3" spans="1:13" s="9" customFormat="1" ht="15">
      <c r="A3" s="34" t="s">
        <v>60</v>
      </c>
      <c r="B3" s="34"/>
      <c r="C3" s="34"/>
      <c r="D3" s="34"/>
      <c r="E3" s="34"/>
      <c r="F3" s="34"/>
      <c r="G3" s="34"/>
      <c r="H3" s="34"/>
      <c r="I3" s="34"/>
      <c r="J3" s="29"/>
      <c r="K3" s="29"/>
      <c r="L3" s="29"/>
      <c r="M3" s="29"/>
    </row>
    <row r="4" spans="1:21" s="9" customFormat="1" ht="15" customHeight="1">
      <c r="A4" s="33" t="s">
        <v>58</v>
      </c>
      <c r="B4" s="33"/>
      <c r="C4" s="33"/>
      <c r="D4" s="33"/>
      <c r="E4" s="33"/>
      <c r="F4" s="33"/>
      <c r="G4" s="33"/>
      <c r="H4" s="33"/>
      <c r="I4" s="33"/>
      <c r="N4" s="23"/>
      <c r="O4" s="23"/>
      <c r="P4" s="23"/>
      <c r="Q4" s="23"/>
      <c r="R4" s="23"/>
      <c r="S4" s="22"/>
      <c r="T4" s="22"/>
      <c r="U4" s="22"/>
    </row>
    <row r="5" spans="1:13" ht="15">
      <c r="A5" s="1"/>
      <c r="B5" s="40" t="s">
        <v>56</v>
      </c>
      <c r="C5" s="17" t="s">
        <v>0</v>
      </c>
      <c r="D5" s="17" t="s">
        <v>1</v>
      </c>
      <c r="E5" s="17" t="s">
        <v>22</v>
      </c>
      <c r="F5" s="17" t="s">
        <v>23</v>
      </c>
      <c r="G5" s="17" t="s">
        <v>24</v>
      </c>
      <c r="H5" s="17" t="s">
        <v>25</v>
      </c>
      <c r="I5" s="17" t="s">
        <v>26</v>
      </c>
      <c r="J5" s="9"/>
      <c r="K5" s="9"/>
      <c r="L5" s="9"/>
      <c r="M5" s="9"/>
    </row>
    <row r="6" spans="1:11" ht="15">
      <c r="A6" s="3" t="s">
        <v>2</v>
      </c>
      <c r="B6" s="37" t="s">
        <v>27</v>
      </c>
      <c r="C6" s="20">
        <f>SUM(C7:C11)</f>
        <v>16546181.369550066</v>
      </c>
      <c r="D6" s="20">
        <f aca="true" t="shared" si="0" ref="D6:I6">SUM(D7:D11)</f>
        <v>19551225.214639287</v>
      </c>
      <c r="E6" s="20">
        <f t="shared" si="0"/>
        <v>21313803.09607378</v>
      </c>
      <c r="F6" s="20">
        <f t="shared" si="0"/>
        <v>25234560.1615303</v>
      </c>
      <c r="G6" s="20">
        <f t="shared" si="0"/>
        <v>29739110.77205689</v>
      </c>
      <c r="H6" s="20">
        <f t="shared" si="0"/>
        <v>34154593.77621647</v>
      </c>
      <c r="I6" s="20">
        <f t="shared" si="0"/>
        <v>36539300.27285395</v>
      </c>
      <c r="J6" s="24"/>
      <c r="K6" s="24"/>
    </row>
    <row r="7" spans="1:11" ht="15">
      <c r="A7" s="3"/>
      <c r="B7" s="42" t="s">
        <v>28</v>
      </c>
      <c r="C7" s="5">
        <v>8797362.113201773</v>
      </c>
      <c r="D7" s="5">
        <v>10500527.602967458</v>
      </c>
      <c r="E7" s="5">
        <v>11562090.038869968</v>
      </c>
      <c r="F7" s="5">
        <v>13279392.275067067</v>
      </c>
      <c r="G7" s="5">
        <v>16474729.384668292</v>
      </c>
      <c r="H7" s="5">
        <v>19703004.018261068</v>
      </c>
      <c r="I7" s="13">
        <v>20969477.3008638</v>
      </c>
      <c r="J7" s="24"/>
      <c r="K7" s="24"/>
    </row>
    <row r="8" spans="1:11" ht="15">
      <c r="A8" s="3"/>
      <c r="B8" s="42" t="s">
        <v>29</v>
      </c>
      <c r="C8" s="5">
        <v>4633266.049887636</v>
      </c>
      <c r="D8" s="5">
        <v>5579311.856308875</v>
      </c>
      <c r="E8" s="5">
        <v>5585210.596489856</v>
      </c>
      <c r="F8" s="5">
        <v>7158456.547443942</v>
      </c>
      <c r="G8" s="5">
        <v>8205006.678247845</v>
      </c>
      <c r="H8" s="5">
        <v>8857938.95848979</v>
      </c>
      <c r="I8" s="13">
        <v>9850934.18485771</v>
      </c>
      <c r="J8" s="24"/>
      <c r="K8" s="24"/>
    </row>
    <row r="9" spans="1:11" ht="15">
      <c r="A9" s="3"/>
      <c r="B9" s="42" t="s">
        <v>30</v>
      </c>
      <c r="C9" s="13">
        <v>1736757.1847986004</v>
      </c>
      <c r="D9" s="13">
        <v>2069113.1587993833</v>
      </c>
      <c r="E9" s="13">
        <v>2477897.0900556757</v>
      </c>
      <c r="F9" s="13">
        <v>2920424.793611716</v>
      </c>
      <c r="G9" s="13">
        <v>3094767.232601621</v>
      </c>
      <c r="H9" s="13">
        <v>3310076.026877515</v>
      </c>
      <c r="I9" s="13">
        <v>3459581.3644319098</v>
      </c>
      <c r="J9" s="24"/>
      <c r="K9" s="24"/>
    </row>
    <row r="10" spans="1:11" ht="15">
      <c r="A10" s="3"/>
      <c r="B10" s="42" t="s">
        <v>31</v>
      </c>
      <c r="C10" s="13">
        <v>1353297.089915352</v>
      </c>
      <c r="D10" s="13">
        <v>1375789.5033852924</v>
      </c>
      <c r="E10" s="13">
        <v>1658604.888009061</v>
      </c>
      <c r="F10" s="13">
        <v>1843401.007591749</v>
      </c>
      <c r="G10" s="13">
        <v>1929746.8069623678</v>
      </c>
      <c r="H10" s="13">
        <v>2245558.117826983</v>
      </c>
      <c r="I10" s="13">
        <v>2218730.8732391056</v>
      </c>
      <c r="J10" s="24"/>
      <c r="K10" s="24"/>
    </row>
    <row r="11" spans="1:11" s="9" customFormat="1" ht="15">
      <c r="A11" s="3"/>
      <c r="B11" s="42" t="s">
        <v>32</v>
      </c>
      <c r="C11" s="13">
        <v>25498.931746705428</v>
      </c>
      <c r="D11" s="13">
        <v>26483.093178276653</v>
      </c>
      <c r="E11" s="13">
        <v>30000.482649221383</v>
      </c>
      <c r="F11" s="13">
        <v>32885.5378158234</v>
      </c>
      <c r="G11" s="13">
        <v>34860.66957676571</v>
      </c>
      <c r="H11" s="13">
        <v>38016.65476111439</v>
      </c>
      <c r="I11" s="13">
        <v>40576.54946142281</v>
      </c>
      <c r="J11" s="24"/>
      <c r="K11" s="24"/>
    </row>
    <row r="12" spans="1:11" ht="15">
      <c r="A12" s="3"/>
      <c r="B12" s="37" t="s">
        <v>33</v>
      </c>
      <c r="C12" s="20">
        <f aca="true" t="shared" si="1" ref="C12:I12">SUM(C13:C17)</f>
        <v>15828627.005060786</v>
      </c>
      <c r="D12" s="20">
        <f t="shared" si="1"/>
        <v>18570321.97106277</v>
      </c>
      <c r="E12" s="20">
        <f t="shared" si="1"/>
        <v>20767733.600011557</v>
      </c>
      <c r="F12" s="20">
        <f t="shared" si="1"/>
        <v>23103647.259384684</v>
      </c>
      <c r="G12" s="20">
        <f t="shared" si="1"/>
        <v>26937139.33653783</v>
      </c>
      <c r="H12" s="20">
        <f t="shared" si="1"/>
        <v>29735584.42371267</v>
      </c>
      <c r="I12" s="20">
        <f t="shared" si="1"/>
        <v>34732006.825274244</v>
      </c>
      <c r="J12" s="24"/>
      <c r="K12" s="24"/>
    </row>
    <row r="13" spans="1:11" ht="15">
      <c r="A13" s="3" t="s">
        <v>3</v>
      </c>
      <c r="B13" s="38" t="s">
        <v>34</v>
      </c>
      <c r="C13" s="13">
        <v>3071557.903369943</v>
      </c>
      <c r="D13" s="13">
        <v>3125480.4340036856</v>
      </c>
      <c r="E13" s="13">
        <v>3097933.386174659</v>
      </c>
      <c r="F13" s="13">
        <v>4055619.418655319</v>
      </c>
      <c r="G13" s="13">
        <v>5299362.381241379</v>
      </c>
      <c r="H13" s="13">
        <v>5206217.084083863</v>
      </c>
      <c r="I13" s="13">
        <v>6573058.9041233165</v>
      </c>
      <c r="J13" s="24"/>
      <c r="K13" s="24"/>
    </row>
    <row r="14" spans="1:11" ht="15">
      <c r="A14" s="3" t="s">
        <v>4</v>
      </c>
      <c r="B14" s="38" t="s">
        <v>35</v>
      </c>
      <c r="C14" s="5">
        <v>5881780.406942489</v>
      </c>
      <c r="D14" s="5">
        <v>6648876.171317963</v>
      </c>
      <c r="E14" s="5">
        <v>7533518.9998027235</v>
      </c>
      <c r="F14" s="5">
        <v>7411671.784432426</v>
      </c>
      <c r="G14" s="5">
        <v>8467126.26249409</v>
      </c>
      <c r="H14" s="5">
        <v>9102281.681102628</v>
      </c>
      <c r="I14" s="13">
        <v>10418294.674393615</v>
      </c>
      <c r="J14" s="24"/>
      <c r="K14" s="24"/>
    </row>
    <row r="15" spans="1:11" ht="15">
      <c r="A15" s="3" t="s">
        <v>5</v>
      </c>
      <c r="B15" s="38" t="s">
        <v>36</v>
      </c>
      <c r="C15" s="13">
        <v>522828.81573835533</v>
      </c>
      <c r="D15" s="13">
        <v>550300.0630853261</v>
      </c>
      <c r="E15" s="13">
        <v>818692.784264277</v>
      </c>
      <c r="F15" s="13">
        <v>798801.1929011318</v>
      </c>
      <c r="G15" s="13">
        <v>472868.3228047259</v>
      </c>
      <c r="H15" s="13">
        <v>413350.5361415601</v>
      </c>
      <c r="I15" s="13">
        <v>348526.6914506165</v>
      </c>
      <c r="J15" s="24"/>
      <c r="K15" s="24"/>
    </row>
    <row r="16" spans="1:11" ht="15">
      <c r="A16" s="3" t="s">
        <v>6</v>
      </c>
      <c r="B16" s="38" t="s">
        <v>37</v>
      </c>
      <c r="C16" s="13">
        <v>279325.8214803934</v>
      </c>
      <c r="D16" s="13">
        <v>324028.0389898161</v>
      </c>
      <c r="E16" s="13">
        <v>371581.06568820775</v>
      </c>
      <c r="F16" s="13">
        <v>390758.0858041244</v>
      </c>
      <c r="G16" s="13">
        <v>433131.9732986985</v>
      </c>
      <c r="H16" s="13">
        <v>519909.2794054417</v>
      </c>
      <c r="I16" s="13">
        <v>566562.1730694039</v>
      </c>
      <c r="J16" s="24"/>
      <c r="K16" s="24"/>
    </row>
    <row r="17" spans="1:11" ht="15">
      <c r="A17" s="3" t="s">
        <v>7</v>
      </c>
      <c r="B17" s="38" t="s">
        <v>38</v>
      </c>
      <c r="C17" s="13">
        <v>6073134.057529606</v>
      </c>
      <c r="D17" s="13">
        <v>7921637.263665975</v>
      </c>
      <c r="E17" s="13">
        <v>8946007.364081688</v>
      </c>
      <c r="F17" s="13">
        <v>10446796.77759168</v>
      </c>
      <c r="G17" s="13">
        <v>12264650.396698937</v>
      </c>
      <c r="H17" s="13">
        <v>14493825.84297918</v>
      </c>
      <c r="I17" s="13">
        <v>16825564.38223729</v>
      </c>
      <c r="J17" s="24"/>
      <c r="K17" s="24"/>
    </row>
    <row r="18" spans="1:11" ht="15">
      <c r="A18" s="3"/>
      <c r="B18" s="37" t="s">
        <v>39</v>
      </c>
      <c r="C18" s="20">
        <f aca="true" t="shared" si="2" ref="C18:I18">SUM(C19:C32)</f>
        <v>25308527.662193038</v>
      </c>
      <c r="D18" s="20">
        <f t="shared" si="2"/>
        <v>29384671.422652673</v>
      </c>
      <c r="E18" s="20">
        <f t="shared" si="2"/>
        <v>34111643.46626757</v>
      </c>
      <c r="F18" s="20">
        <f t="shared" si="2"/>
        <v>38146528.856423885</v>
      </c>
      <c r="G18" s="20">
        <f t="shared" si="2"/>
        <v>42747407.421444304</v>
      </c>
      <c r="H18" s="20">
        <f t="shared" si="2"/>
        <v>45066596.03673506</v>
      </c>
      <c r="I18" s="20">
        <f t="shared" si="2"/>
        <v>47923307.834256604</v>
      </c>
      <c r="J18" s="24"/>
      <c r="K18" s="24"/>
    </row>
    <row r="19" spans="1:11" ht="15">
      <c r="A19" s="3" t="s">
        <v>8</v>
      </c>
      <c r="B19" s="38" t="s">
        <v>40</v>
      </c>
      <c r="C19" s="13">
        <v>6448378.318316245</v>
      </c>
      <c r="D19" s="13">
        <v>7063672.658358989</v>
      </c>
      <c r="E19" s="13">
        <v>8045701.60051003</v>
      </c>
      <c r="F19" s="13">
        <v>8747862.121120213</v>
      </c>
      <c r="G19" s="13">
        <v>9861677.799953459</v>
      </c>
      <c r="H19" s="13">
        <v>10843498.612406828</v>
      </c>
      <c r="I19" s="13">
        <v>11792071.831305468</v>
      </c>
      <c r="J19" s="24"/>
      <c r="K19" s="24"/>
    </row>
    <row r="20" spans="1:11" ht="15">
      <c r="A20" s="3" t="s">
        <v>9</v>
      </c>
      <c r="B20" s="38" t="s">
        <v>41</v>
      </c>
      <c r="C20" s="5">
        <v>3747784.4576636334</v>
      </c>
      <c r="D20" s="5">
        <v>5246332.557718066</v>
      </c>
      <c r="E20" s="5">
        <v>6167365.600411475</v>
      </c>
      <c r="F20" s="5">
        <v>6929894.863826788</v>
      </c>
      <c r="G20" s="5">
        <v>7549483.643873543</v>
      </c>
      <c r="H20" s="5">
        <v>7897993.120874819</v>
      </c>
      <c r="I20" s="5">
        <v>8381276.32955353</v>
      </c>
      <c r="J20" s="24"/>
      <c r="K20" s="24"/>
    </row>
    <row r="21" spans="1:11" ht="15">
      <c r="A21" s="3" t="s">
        <v>10</v>
      </c>
      <c r="B21" s="38" t="s">
        <v>42</v>
      </c>
      <c r="C21" s="13">
        <v>1253969.9892421684</v>
      </c>
      <c r="D21" s="13">
        <v>1317190.7445478362</v>
      </c>
      <c r="E21" s="13">
        <v>1330370.8520022822</v>
      </c>
      <c r="F21" s="13">
        <v>1421916.0998780315</v>
      </c>
      <c r="G21" s="13">
        <v>1523035.2110702964</v>
      </c>
      <c r="H21" s="13">
        <v>1602543.1569571337</v>
      </c>
      <c r="I21" s="13">
        <v>1653791.9153520148</v>
      </c>
      <c r="J21" s="24"/>
      <c r="K21" s="24"/>
    </row>
    <row r="22" spans="1:11" ht="15">
      <c r="A22" s="3" t="s">
        <v>11</v>
      </c>
      <c r="B22" s="38" t="s">
        <v>43</v>
      </c>
      <c r="C22" s="5">
        <v>1282255.0705478261</v>
      </c>
      <c r="D22" s="5">
        <v>1433178.710389783</v>
      </c>
      <c r="E22" s="5">
        <v>1598596.8798792441</v>
      </c>
      <c r="F22" s="5">
        <v>1681098.0098122354</v>
      </c>
      <c r="G22" s="5">
        <v>1739555.8013454995</v>
      </c>
      <c r="H22" s="5">
        <v>1829360.068440025</v>
      </c>
      <c r="I22" s="13">
        <v>1948115.7126969863</v>
      </c>
      <c r="J22" s="24"/>
      <c r="K22" s="24"/>
    </row>
    <row r="23" spans="1:11" ht="15">
      <c r="A23" s="5" t="s">
        <v>12</v>
      </c>
      <c r="B23" s="38" t="s">
        <v>44</v>
      </c>
      <c r="C23" s="5">
        <v>2561996.586730105</v>
      </c>
      <c r="D23" s="5">
        <v>2541197.7252715444</v>
      </c>
      <c r="E23" s="5">
        <v>3614990.5144535983</v>
      </c>
      <c r="F23" s="5">
        <v>4189021.458113835</v>
      </c>
      <c r="G23" s="5">
        <v>5268866.051734014</v>
      </c>
      <c r="H23" s="5">
        <v>4789631.764670714</v>
      </c>
      <c r="I23" s="13">
        <v>4823649.520054413</v>
      </c>
      <c r="J23" s="24"/>
      <c r="K23" s="24"/>
    </row>
    <row r="24" spans="1:11" ht="15">
      <c r="A24" s="3" t="s">
        <v>13</v>
      </c>
      <c r="B24" s="38" t="s">
        <v>45</v>
      </c>
      <c r="C24" s="5">
        <v>2308220.725480468</v>
      </c>
      <c r="D24" s="5">
        <v>2551028.9161691144</v>
      </c>
      <c r="E24" s="5">
        <v>2721060.8292281665</v>
      </c>
      <c r="F24" s="5">
        <v>2949597.6169812763</v>
      </c>
      <c r="G24" s="5">
        <v>3162290.489388332</v>
      </c>
      <c r="H24" s="5">
        <v>3334170.6783324573</v>
      </c>
      <c r="I24" s="13">
        <v>3553629.7040954176</v>
      </c>
      <c r="J24" s="24"/>
      <c r="K24" s="24"/>
    </row>
    <row r="25" spans="1:11" ht="15">
      <c r="A25" s="3" t="s">
        <v>14</v>
      </c>
      <c r="B25" s="38" t="s">
        <v>46</v>
      </c>
      <c r="C25" s="5">
        <v>282743.7880802548</v>
      </c>
      <c r="D25" s="5">
        <v>353037.78530022525</v>
      </c>
      <c r="E25" s="5">
        <v>433939.2369909446</v>
      </c>
      <c r="F25" s="5">
        <v>518122.72450859303</v>
      </c>
      <c r="G25" s="5">
        <v>617914.3429514843</v>
      </c>
      <c r="H25" s="5">
        <v>726706.5023361654</v>
      </c>
      <c r="I25" s="13">
        <v>817441.6085130794</v>
      </c>
      <c r="J25" s="24"/>
      <c r="K25" s="24"/>
    </row>
    <row r="26" spans="1:11" ht="15">
      <c r="A26" s="3" t="s">
        <v>15</v>
      </c>
      <c r="B26" s="38" t="s">
        <v>47</v>
      </c>
      <c r="C26" s="5">
        <v>1243364.7173537954</v>
      </c>
      <c r="D26" s="5">
        <v>1522883.630892116</v>
      </c>
      <c r="E26" s="5">
        <v>1914455.576807264</v>
      </c>
      <c r="F26" s="5">
        <v>2183916.9972402533</v>
      </c>
      <c r="G26" s="5">
        <v>2661977.9456503997</v>
      </c>
      <c r="H26" s="5">
        <v>3027383.808809908</v>
      </c>
      <c r="I26" s="13">
        <v>3306553.553873144</v>
      </c>
      <c r="J26" s="24"/>
      <c r="K26" s="24"/>
    </row>
    <row r="27" spans="1:11" ht="15">
      <c r="A27" s="5" t="s">
        <v>16</v>
      </c>
      <c r="B27" s="38" t="s">
        <v>48</v>
      </c>
      <c r="C27" s="5">
        <v>2882065.364691491</v>
      </c>
      <c r="D27" s="5">
        <v>3615291.6653399053</v>
      </c>
      <c r="E27" s="5">
        <v>3973787.498402452</v>
      </c>
      <c r="F27" s="5">
        <v>4548604.357015442</v>
      </c>
      <c r="G27" s="5">
        <v>4846490.994766192</v>
      </c>
      <c r="H27" s="5">
        <v>4986287.404273254</v>
      </c>
      <c r="I27" s="13">
        <v>5124667.411041867</v>
      </c>
      <c r="J27" s="24"/>
      <c r="K27" s="24"/>
    </row>
    <row r="28" spans="1:11" ht="15">
      <c r="A28" s="5" t="s">
        <v>17</v>
      </c>
      <c r="B28" s="38" t="s">
        <v>49</v>
      </c>
      <c r="C28" s="5">
        <v>1498867.740595637</v>
      </c>
      <c r="D28" s="5">
        <v>1728375.6551487441</v>
      </c>
      <c r="E28" s="5">
        <v>2027224.7025532513</v>
      </c>
      <c r="F28" s="5">
        <v>2413305.937819644</v>
      </c>
      <c r="G28" s="5">
        <v>2673289.0615532324</v>
      </c>
      <c r="H28" s="5">
        <v>2864290.0032636677</v>
      </c>
      <c r="I28" s="13">
        <v>3081718.2956168186</v>
      </c>
      <c r="J28" s="24"/>
      <c r="K28" s="24"/>
    </row>
    <row r="29" spans="1:11" ht="15">
      <c r="A29" s="5" t="s">
        <v>18</v>
      </c>
      <c r="B29" s="38" t="s">
        <v>50</v>
      </c>
      <c r="C29" s="5">
        <v>1011197.1610220182</v>
      </c>
      <c r="D29" s="5">
        <v>1113563.3381350774</v>
      </c>
      <c r="E29" s="5">
        <v>1233076.7698674556</v>
      </c>
      <c r="F29" s="5">
        <v>1419089.9050855846</v>
      </c>
      <c r="G29" s="5">
        <v>1540484.0776050526</v>
      </c>
      <c r="H29" s="5">
        <v>1681353.3207491687</v>
      </c>
      <c r="I29" s="13">
        <v>1812292.4159595165</v>
      </c>
      <c r="J29" s="24"/>
      <c r="K29" s="24"/>
    </row>
    <row r="30" spans="1:11" ht="15">
      <c r="A30" s="3" t="s">
        <v>19</v>
      </c>
      <c r="B30" s="38" t="s">
        <v>51</v>
      </c>
      <c r="C30" s="5">
        <v>174357.6601676162</v>
      </c>
      <c r="D30" s="5">
        <v>194938.28228675344</v>
      </c>
      <c r="E30" s="5">
        <v>223468.07152885915</v>
      </c>
      <c r="F30" s="5">
        <v>248510.05685275653</v>
      </c>
      <c r="G30" s="5">
        <v>285625.55512478633</v>
      </c>
      <c r="H30" s="5">
        <v>322352.8580255965</v>
      </c>
      <c r="I30" s="13">
        <v>374923.9492453631</v>
      </c>
      <c r="J30" s="24"/>
      <c r="K30" s="24"/>
    </row>
    <row r="31" spans="1:11" ht="15">
      <c r="A31" s="3" t="s">
        <v>20</v>
      </c>
      <c r="B31" s="38" t="s">
        <v>52</v>
      </c>
      <c r="C31" s="13">
        <v>474340.1047451898</v>
      </c>
      <c r="D31" s="13">
        <v>555957.4325150852</v>
      </c>
      <c r="E31" s="13">
        <v>661939.3469817701</v>
      </c>
      <c r="F31" s="13">
        <v>717898.0554249497</v>
      </c>
      <c r="G31" s="13">
        <v>831215.6527919174</v>
      </c>
      <c r="H31" s="13">
        <v>959152.4238291453</v>
      </c>
      <c r="I31" s="13">
        <v>1037611.7714968107</v>
      </c>
      <c r="J31" s="24"/>
      <c r="K31" s="24"/>
    </row>
    <row r="32" spans="1:11" ht="15">
      <c r="A32" s="3" t="s">
        <v>21</v>
      </c>
      <c r="B32" s="38" t="s">
        <v>53</v>
      </c>
      <c r="C32" s="13">
        <v>138985.97755659095</v>
      </c>
      <c r="D32" s="13">
        <v>148022.32057943323</v>
      </c>
      <c r="E32" s="13">
        <v>165665.98665077714</v>
      </c>
      <c r="F32" s="13">
        <v>177690.65274428081</v>
      </c>
      <c r="G32" s="13">
        <v>185500.79363608817</v>
      </c>
      <c r="H32" s="13">
        <v>201872.3137661741</v>
      </c>
      <c r="I32" s="13">
        <v>215563.8154521727</v>
      </c>
      <c r="J32" s="24"/>
      <c r="K32" s="24"/>
    </row>
    <row r="33" spans="1:11" ht="15">
      <c r="A33" s="7"/>
      <c r="B33" s="39" t="s">
        <v>54</v>
      </c>
      <c r="C33" s="18">
        <f aca="true" t="shared" si="3" ref="C33:I33">C6+C12+C18</f>
        <v>57683336.03680389</v>
      </c>
      <c r="D33" s="18">
        <f t="shared" si="3"/>
        <v>67506218.60835473</v>
      </c>
      <c r="E33" s="18">
        <f t="shared" si="3"/>
        <v>76193180.1623529</v>
      </c>
      <c r="F33" s="18">
        <f t="shared" si="3"/>
        <v>86484736.27733886</v>
      </c>
      <c r="G33" s="18">
        <f t="shared" si="3"/>
        <v>99423657.53003901</v>
      </c>
      <c r="H33" s="18">
        <f t="shared" si="3"/>
        <v>108956774.2366642</v>
      </c>
      <c r="I33" s="18">
        <f t="shared" si="3"/>
        <v>119194614.9323848</v>
      </c>
      <c r="J33" s="24"/>
      <c r="K33" s="24"/>
    </row>
    <row r="34" spans="1:11" ht="15">
      <c r="A34" s="3"/>
      <c r="B34" s="38" t="s">
        <v>55</v>
      </c>
      <c r="C34" s="13">
        <v>4635323</v>
      </c>
      <c r="D34" s="13">
        <v>5470981.215838672</v>
      </c>
      <c r="E34" s="13">
        <v>6410207.578349852</v>
      </c>
      <c r="F34" s="13">
        <v>7864579.414231252</v>
      </c>
      <c r="G34" s="13">
        <v>8938666.759476956</v>
      </c>
      <c r="H34" s="13">
        <v>9787724.200550001</v>
      </c>
      <c r="I34" s="13">
        <v>10169738.409435842</v>
      </c>
      <c r="J34" s="24"/>
      <c r="K34" s="24"/>
    </row>
    <row r="35" spans="1:11" ht="15">
      <c r="A35" s="2"/>
      <c r="B35" s="40" t="s">
        <v>57</v>
      </c>
      <c r="C35" s="16">
        <f aca="true" t="shared" si="4" ref="C35:I35">C33+C34</f>
        <v>62318659.03680389</v>
      </c>
      <c r="D35" s="16">
        <f t="shared" si="4"/>
        <v>72977199.8241934</v>
      </c>
      <c r="E35" s="16">
        <f t="shared" si="4"/>
        <v>82603387.74070276</v>
      </c>
      <c r="F35" s="16">
        <f t="shared" si="4"/>
        <v>94349315.69157012</v>
      </c>
      <c r="G35" s="16">
        <f t="shared" si="4"/>
        <v>108362324.28951597</v>
      </c>
      <c r="H35" s="16">
        <f t="shared" si="4"/>
        <v>118744498.43721421</v>
      </c>
      <c r="I35" s="16">
        <f t="shared" si="4"/>
        <v>129364353.34182064</v>
      </c>
      <c r="J35" s="24"/>
      <c r="K35" s="24"/>
    </row>
    <row r="36" spans="3:13" ht="15">
      <c r="C36" s="27"/>
      <c r="D36" s="30"/>
      <c r="E36" s="30"/>
      <c r="F36" s="30"/>
      <c r="G36" s="30"/>
      <c r="H36" s="30"/>
      <c r="I36" s="30"/>
      <c r="J36" s="27"/>
      <c r="K36" s="27"/>
      <c r="L36" s="27"/>
      <c r="M36" s="27"/>
    </row>
    <row r="37" spans="3:13" ht="15">
      <c r="C37" s="24"/>
      <c r="D37" s="31"/>
      <c r="E37" s="31"/>
      <c r="F37" s="31"/>
      <c r="G37" s="31"/>
      <c r="H37" s="31"/>
      <c r="I37" s="31"/>
      <c r="J37" s="24"/>
      <c r="K37" s="24"/>
      <c r="L37" s="24"/>
      <c r="M37" s="24"/>
    </row>
    <row r="38" spans="1:9" ht="15">
      <c r="A38" s="34" t="s">
        <v>62</v>
      </c>
      <c r="B38" s="34"/>
      <c r="C38" s="34"/>
      <c r="D38" s="34"/>
      <c r="E38" s="34"/>
      <c r="F38" s="34"/>
      <c r="G38" s="34"/>
      <c r="H38" s="34"/>
      <c r="I38" s="34"/>
    </row>
    <row r="39" spans="1:9" ht="15">
      <c r="A39" s="34" t="s">
        <v>60</v>
      </c>
      <c r="B39" s="34"/>
      <c r="C39" s="34"/>
      <c r="D39" s="34"/>
      <c r="E39" s="34"/>
      <c r="F39" s="34"/>
      <c r="G39" s="34"/>
      <c r="H39" s="34"/>
      <c r="I39" s="34"/>
    </row>
    <row r="40" spans="1:9" ht="15">
      <c r="A40" s="33" t="s">
        <v>61</v>
      </c>
      <c r="B40" s="33"/>
      <c r="C40" s="33"/>
      <c r="D40" s="33"/>
      <c r="E40" s="33"/>
      <c r="F40" s="33"/>
      <c r="G40" s="33"/>
      <c r="H40" s="33"/>
      <c r="I40" s="33"/>
    </row>
    <row r="41" spans="1:9" ht="15">
      <c r="A41" s="1"/>
      <c r="B41" s="40" t="s">
        <v>56</v>
      </c>
      <c r="C41" s="17" t="s">
        <v>0</v>
      </c>
      <c r="D41" s="17" t="s">
        <v>1</v>
      </c>
      <c r="E41" s="17" t="s">
        <v>22</v>
      </c>
      <c r="F41" s="17" t="s">
        <v>23</v>
      </c>
      <c r="G41" s="17" t="s">
        <v>24</v>
      </c>
      <c r="H41" s="17" t="s">
        <v>25</v>
      </c>
      <c r="I41" s="17" t="s">
        <v>26</v>
      </c>
    </row>
    <row r="42" spans="1:9" ht="15">
      <c r="A42" s="3" t="s">
        <v>2</v>
      </c>
      <c r="B42" s="37" t="s">
        <v>27</v>
      </c>
      <c r="C42" s="32">
        <f>C6/C$35*100</f>
        <v>26.550926520704326</v>
      </c>
      <c r="D42" s="32">
        <f aca="true" t="shared" si="5" ref="D42:I42">D6/D$35*100</f>
        <v>26.790867917293898</v>
      </c>
      <c r="E42" s="32">
        <f t="shared" si="5"/>
        <v>25.802577447524488</v>
      </c>
      <c r="F42" s="32">
        <f t="shared" si="5"/>
        <v>26.745885729603597</v>
      </c>
      <c r="G42" s="32">
        <f t="shared" si="5"/>
        <v>27.444142571731582</v>
      </c>
      <c r="H42" s="32">
        <f t="shared" si="5"/>
        <v>28.763095743989865</v>
      </c>
      <c r="I42" s="32">
        <f t="shared" si="5"/>
        <v>28.245261796583033</v>
      </c>
    </row>
    <row r="43" spans="1:9" ht="15">
      <c r="A43" s="3"/>
      <c r="B43" s="42" t="s">
        <v>28</v>
      </c>
      <c r="C43" s="26">
        <f>C7/C$35*100</f>
        <v>14.116738468339419</v>
      </c>
      <c r="D43" s="26">
        <f aca="true" t="shared" si="6" ref="D43:I43">D7/D$35*100</f>
        <v>14.388778451713522</v>
      </c>
      <c r="E43" s="26">
        <f t="shared" si="6"/>
        <v>13.99711362343164</v>
      </c>
      <c r="F43" s="26">
        <f t="shared" si="6"/>
        <v>14.074709686795902</v>
      </c>
      <c r="G43" s="26">
        <f t="shared" si="6"/>
        <v>15.203373951865498</v>
      </c>
      <c r="H43" s="26">
        <f t="shared" si="6"/>
        <v>16.592772109504484</v>
      </c>
      <c r="I43" s="26">
        <f t="shared" si="6"/>
        <v>16.20962557239857</v>
      </c>
    </row>
    <row r="44" spans="1:9" ht="15">
      <c r="A44" s="3"/>
      <c r="B44" s="42" t="s">
        <v>29</v>
      </c>
      <c r="C44" s="26">
        <f aca="true" t="shared" si="7" ref="C44:I44">C8/C$35*100</f>
        <v>7.434797413004894</v>
      </c>
      <c r="D44" s="26">
        <f t="shared" si="7"/>
        <v>7.645280813390734</v>
      </c>
      <c r="E44" s="26">
        <f t="shared" si="7"/>
        <v>6.761478856075715</v>
      </c>
      <c r="F44" s="26">
        <f t="shared" si="7"/>
        <v>7.587184384935113</v>
      </c>
      <c r="G44" s="26">
        <f t="shared" si="7"/>
        <v>7.571826030905537</v>
      </c>
      <c r="H44" s="26">
        <f t="shared" si="7"/>
        <v>7.459662616010289</v>
      </c>
      <c r="I44" s="26">
        <f t="shared" si="7"/>
        <v>7.614875296310178</v>
      </c>
    </row>
    <row r="45" spans="1:9" ht="15">
      <c r="A45" s="3"/>
      <c r="B45" s="42" t="s">
        <v>30</v>
      </c>
      <c r="C45" s="26">
        <f aca="true" t="shared" si="8" ref="C45:I45">C9/C$35*100</f>
        <v>2.786897554668039</v>
      </c>
      <c r="D45" s="26">
        <f t="shared" si="8"/>
        <v>2.8352871359602796</v>
      </c>
      <c r="E45" s="26">
        <f t="shared" si="8"/>
        <v>2.9997523804156203</v>
      </c>
      <c r="F45" s="26">
        <f t="shared" si="8"/>
        <v>3.0953322471978977</v>
      </c>
      <c r="G45" s="26">
        <f t="shared" si="8"/>
        <v>2.8559439389037165</v>
      </c>
      <c r="H45" s="26">
        <f t="shared" si="8"/>
        <v>2.7875615884871565</v>
      </c>
      <c r="I45" s="26">
        <f t="shared" si="8"/>
        <v>2.6742926278080836</v>
      </c>
    </row>
    <row r="46" spans="1:9" ht="15">
      <c r="A46" s="3"/>
      <c r="B46" s="42" t="s">
        <v>31</v>
      </c>
      <c r="C46" s="26">
        <f aca="true" t="shared" si="9" ref="C46:I46">C10/C$35*100</f>
        <v>2.171576075018122</v>
      </c>
      <c r="D46" s="26">
        <f t="shared" si="9"/>
        <v>1.8852319720401092</v>
      </c>
      <c r="E46" s="26">
        <f t="shared" si="9"/>
        <v>2.007913880258188</v>
      </c>
      <c r="F46" s="26">
        <f t="shared" si="9"/>
        <v>1.953804321822392</v>
      </c>
      <c r="G46" s="26">
        <f t="shared" si="9"/>
        <v>1.780828179549366</v>
      </c>
      <c r="H46" s="26">
        <f t="shared" si="9"/>
        <v>1.8910839216810662</v>
      </c>
      <c r="I46" s="26">
        <f t="shared" si="9"/>
        <v>1.7151022023636855</v>
      </c>
    </row>
    <row r="47" spans="1:9" ht="15">
      <c r="A47" s="3"/>
      <c r="B47" s="42" t="s">
        <v>32</v>
      </c>
      <c r="C47" s="26">
        <f aca="true" t="shared" si="10" ref="C47:I49">C11/C$35*100</f>
        <v>0.04091700967385447</v>
      </c>
      <c r="D47" s="26">
        <f t="shared" si="10"/>
        <v>0.036289544189248235</v>
      </c>
      <c r="E47" s="26">
        <f t="shared" si="10"/>
        <v>0.036318707343329294</v>
      </c>
      <c r="F47" s="26">
        <f t="shared" si="10"/>
        <v>0.03485508885228899</v>
      </c>
      <c r="G47" s="26">
        <f t="shared" si="10"/>
        <v>0.03217047050746813</v>
      </c>
      <c r="H47" s="26">
        <f t="shared" si="10"/>
        <v>0.03201550830686744</v>
      </c>
      <c r="I47" s="26">
        <f t="shared" si="10"/>
        <v>0.03136609770251548</v>
      </c>
    </row>
    <row r="48" spans="1:9" ht="15">
      <c r="A48" s="3"/>
      <c r="B48" s="37" t="s">
        <v>33</v>
      </c>
      <c r="C48" s="32">
        <f>C12/C$35*100</f>
        <v>25.399498721101786</v>
      </c>
      <c r="D48" s="32">
        <f t="shared" si="10"/>
        <v>25.446745032420843</v>
      </c>
      <c r="E48" s="32">
        <f t="shared" si="10"/>
        <v>25.14150347586564</v>
      </c>
      <c r="F48" s="32">
        <f t="shared" si="10"/>
        <v>24.48735010957683</v>
      </c>
      <c r="G48" s="32">
        <f t="shared" si="10"/>
        <v>24.85839936818704</v>
      </c>
      <c r="H48" s="32">
        <f t="shared" si="10"/>
        <v>25.041652299736032</v>
      </c>
      <c r="I48" s="32">
        <f t="shared" si="10"/>
        <v>26.84820503334604</v>
      </c>
    </row>
    <row r="49" spans="1:9" ht="15">
      <c r="A49" s="3" t="s">
        <v>3</v>
      </c>
      <c r="B49" s="38" t="s">
        <v>34</v>
      </c>
      <c r="C49" s="26">
        <f>C13/C$35*100</f>
        <v>4.9287933194389755</v>
      </c>
      <c r="D49" s="26">
        <f t="shared" si="10"/>
        <v>4.2828177040680675</v>
      </c>
      <c r="E49" s="26">
        <f t="shared" si="10"/>
        <v>3.7503708636009785</v>
      </c>
      <c r="F49" s="26">
        <f t="shared" si="10"/>
        <v>4.298514927138659</v>
      </c>
      <c r="G49" s="26">
        <f t="shared" si="10"/>
        <v>4.8904104041575005</v>
      </c>
      <c r="H49" s="26">
        <f t="shared" si="10"/>
        <v>4.38438593164519</v>
      </c>
      <c r="I49" s="26">
        <f t="shared" si="10"/>
        <v>5.081043374255705</v>
      </c>
    </row>
    <row r="50" spans="1:9" ht="15">
      <c r="A50" s="3" t="s">
        <v>4</v>
      </c>
      <c r="B50" s="38" t="s">
        <v>35</v>
      </c>
      <c r="C50" s="26">
        <f aca="true" t="shared" si="11" ref="C50:I50">C14/C$35*100</f>
        <v>9.438233264083639</v>
      </c>
      <c r="D50" s="26">
        <f t="shared" si="11"/>
        <v>9.110895166347184</v>
      </c>
      <c r="E50" s="26">
        <f t="shared" si="11"/>
        <v>9.120109000191267</v>
      </c>
      <c r="F50" s="26">
        <f t="shared" si="11"/>
        <v>7.8555649610234966</v>
      </c>
      <c r="G50" s="26">
        <f t="shared" si="11"/>
        <v>7.8137178378272205</v>
      </c>
      <c r="H50" s="26">
        <f t="shared" si="11"/>
        <v>7.665434441929478</v>
      </c>
      <c r="I50" s="26">
        <f t="shared" si="11"/>
        <v>8.053450896836518</v>
      </c>
    </row>
    <row r="51" spans="1:9" ht="15">
      <c r="A51" s="3" t="s">
        <v>5</v>
      </c>
      <c r="B51" s="38" t="s">
        <v>36</v>
      </c>
      <c r="C51" s="26">
        <f aca="true" t="shared" si="12" ref="C51:I51">C15/C$35*100</f>
        <v>0.8389603111157853</v>
      </c>
      <c r="D51" s="26">
        <f t="shared" si="12"/>
        <v>0.7540712228079908</v>
      </c>
      <c r="E51" s="26">
        <f t="shared" si="12"/>
        <v>0.9911128425315984</v>
      </c>
      <c r="F51" s="26">
        <f t="shared" si="12"/>
        <v>0.846642275088067</v>
      </c>
      <c r="G51" s="26">
        <f t="shared" si="12"/>
        <v>0.4363770580827933</v>
      </c>
      <c r="H51" s="26">
        <f t="shared" si="12"/>
        <v>0.3481007891579229</v>
      </c>
      <c r="I51" s="26">
        <f t="shared" si="12"/>
        <v>0.269414782702698</v>
      </c>
    </row>
    <row r="52" spans="1:9" ht="15">
      <c r="A52" s="3" t="s">
        <v>6</v>
      </c>
      <c r="B52" s="38" t="s">
        <v>37</v>
      </c>
      <c r="C52" s="26">
        <f aca="true" t="shared" si="13" ref="C52:I52">C16/C$35*100</f>
        <v>0.44822180996454103</v>
      </c>
      <c r="D52" s="26">
        <f t="shared" si="13"/>
        <v>0.44401270502351387</v>
      </c>
      <c r="E52" s="26">
        <f t="shared" si="13"/>
        <v>0.44983756217677673</v>
      </c>
      <c r="F52" s="26">
        <f t="shared" si="13"/>
        <v>0.41416101742753575</v>
      </c>
      <c r="G52" s="26">
        <f t="shared" si="13"/>
        <v>0.3997071640337673</v>
      </c>
      <c r="H52" s="26">
        <f t="shared" si="13"/>
        <v>0.4378386251556253</v>
      </c>
      <c r="I52" s="26">
        <f t="shared" si="13"/>
        <v>0.4379584935367561</v>
      </c>
    </row>
    <row r="53" spans="1:9" ht="15">
      <c r="A53" s="3" t="s">
        <v>7</v>
      </c>
      <c r="B53" s="38" t="s">
        <v>38</v>
      </c>
      <c r="C53" s="26">
        <f aca="true" t="shared" si="14" ref="C53:I55">C17/C$35*100</f>
        <v>9.745290016498847</v>
      </c>
      <c r="D53" s="26">
        <f t="shared" si="14"/>
        <v>10.854948234174085</v>
      </c>
      <c r="E53" s="26">
        <f t="shared" si="14"/>
        <v>10.830073207365016</v>
      </c>
      <c r="F53" s="26">
        <f t="shared" si="14"/>
        <v>11.072466928899066</v>
      </c>
      <c r="G53" s="26">
        <f t="shared" si="14"/>
        <v>11.318186904085756</v>
      </c>
      <c r="H53" s="26">
        <f t="shared" si="14"/>
        <v>12.205892511847818</v>
      </c>
      <c r="I53" s="26">
        <f t="shared" si="14"/>
        <v>13.00633748601436</v>
      </c>
    </row>
    <row r="54" spans="1:9" ht="15">
      <c r="A54" s="3"/>
      <c r="B54" s="37" t="s">
        <v>39</v>
      </c>
      <c r="C54" s="32">
        <f>C18/C$35*100</f>
        <v>40.61147664818403</v>
      </c>
      <c r="D54" s="32">
        <f t="shared" si="14"/>
        <v>40.26555073837057</v>
      </c>
      <c r="E54" s="32">
        <f t="shared" si="14"/>
        <v>41.295695490536254</v>
      </c>
      <c r="F54" s="32">
        <f t="shared" si="14"/>
        <v>40.43116643381462</v>
      </c>
      <c r="G54" s="32">
        <f t="shared" si="14"/>
        <v>39.44858852162892</v>
      </c>
      <c r="H54" s="32">
        <f t="shared" si="14"/>
        <v>37.952576018133485</v>
      </c>
      <c r="I54" s="32">
        <f t="shared" si="14"/>
        <v>37.04521886924167</v>
      </c>
    </row>
    <row r="55" spans="1:9" ht="15">
      <c r="A55" s="3" t="s">
        <v>8</v>
      </c>
      <c r="B55" s="38" t="s">
        <v>40</v>
      </c>
      <c r="C55" s="26">
        <f>C19/C$35*100</f>
        <v>10.34742791000684</v>
      </c>
      <c r="D55" s="26">
        <f t="shared" si="14"/>
        <v>9.679287058664645</v>
      </c>
      <c r="E55" s="26">
        <f t="shared" si="14"/>
        <v>9.740159357344996</v>
      </c>
      <c r="F55" s="26">
        <f t="shared" si="14"/>
        <v>9.271781206889889</v>
      </c>
      <c r="G55" s="26">
        <f t="shared" si="14"/>
        <v>9.100651785214222</v>
      </c>
      <c r="H55" s="26">
        <f t="shared" si="14"/>
        <v>9.131790318808154</v>
      </c>
      <c r="I55" s="26">
        <f t="shared" si="14"/>
        <v>9.115395027057543</v>
      </c>
    </row>
    <row r="56" spans="1:9" ht="15">
      <c r="A56" s="3" t="s">
        <v>9</v>
      </c>
      <c r="B56" s="38" t="s">
        <v>41</v>
      </c>
      <c r="C56" s="26">
        <f aca="true" t="shared" si="15" ref="C56:I56">C20/C$35*100</f>
        <v>6.013904207165759</v>
      </c>
      <c r="D56" s="26">
        <f t="shared" si="15"/>
        <v>7.189002277912561</v>
      </c>
      <c r="E56" s="26">
        <f t="shared" si="15"/>
        <v>7.466238091555305</v>
      </c>
      <c r="F56" s="26">
        <f t="shared" si="15"/>
        <v>7.344933890650314</v>
      </c>
      <c r="G56" s="26">
        <f t="shared" si="15"/>
        <v>6.966889731622297</v>
      </c>
      <c r="H56" s="26">
        <f t="shared" si="15"/>
        <v>6.651249720887792</v>
      </c>
      <c r="I56" s="26">
        <f t="shared" si="15"/>
        <v>6.478814382048202</v>
      </c>
    </row>
    <row r="57" spans="1:9" ht="15">
      <c r="A57" s="3" t="s">
        <v>10</v>
      </c>
      <c r="B57" s="38" t="s">
        <v>42</v>
      </c>
      <c r="C57" s="26">
        <f aca="true" t="shared" si="16" ref="C57:I57">C21/C$35*100</f>
        <v>2.0121902631146225</v>
      </c>
      <c r="D57" s="26">
        <f t="shared" si="16"/>
        <v>1.804934620293777</v>
      </c>
      <c r="E57" s="26">
        <f t="shared" si="16"/>
        <v>1.6105524100033284</v>
      </c>
      <c r="F57" s="26">
        <f t="shared" si="16"/>
        <v>1.5070762193191787</v>
      </c>
      <c r="G57" s="26">
        <f t="shared" si="16"/>
        <v>1.4055025314897658</v>
      </c>
      <c r="H57" s="26">
        <f t="shared" si="16"/>
        <v>1.3495725511902124</v>
      </c>
      <c r="I57" s="26">
        <f t="shared" si="16"/>
        <v>1.2783984711632153</v>
      </c>
    </row>
    <row r="58" spans="1:9" ht="15">
      <c r="A58" s="3" t="s">
        <v>11</v>
      </c>
      <c r="B58" s="38" t="s">
        <v>43</v>
      </c>
      <c r="C58" s="26">
        <f aca="true" t="shared" si="17" ref="C58:I58">C22/C$35*100</f>
        <v>2.057578083942014</v>
      </c>
      <c r="D58" s="26">
        <f t="shared" si="17"/>
        <v>1.9638718857977548</v>
      </c>
      <c r="E58" s="26">
        <f t="shared" si="17"/>
        <v>1.935267939490981</v>
      </c>
      <c r="F58" s="26">
        <f t="shared" si="17"/>
        <v>1.781780818959811</v>
      </c>
      <c r="G58" s="26">
        <f t="shared" si="17"/>
        <v>1.6053142203722564</v>
      </c>
      <c r="H58" s="26">
        <f t="shared" si="17"/>
        <v>1.5405851155346735</v>
      </c>
      <c r="I58" s="26">
        <f t="shared" si="17"/>
        <v>1.5059138490411357</v>
      </c>
    </row>
    <row r="59" spans="1:9" ht="15">
      <c r="A59" s="5" t="s">
        <v>12</v>
      </c>
      <c r="B59" s="38" t="s">
        <v>44</v>
      </c>
      <c r="C59" s="26">
        <f aca="true" t="shared" si="18" ref="C59:I59">C23/C$35*100</f>
        <v>4.111122778198824</v>
      </c>
      <c r="D59" s="26">
        <f t="shared" si="18"/>
        <v>3.4821803678319356</v>
      </c>
      <c r="E59" s="26">
        <f t="shared" si="18"/>
        <v>4.376322343825995</v>
      </c>
      <c r="F59" s="26">
        <f t="shared" si="18"/>
        <v>4.439906561493073</v>
      </c>
      <c r="G59" s="26">
        <f t="shared" si="18"/>
        <v>4.862267477446288</v>
      </c>
      <c r="H59" s="26">
        <f t="shared" si="18"/>
        <v>4.0335609882618835</v>
      </c>
      <c r="I59" s="26">
        <f t="shared" si="18"/>
        <v>3.728731598347528</v>
      </c>
    </row>
    <row r="60" spans="1:9" ht="15">
      <c r="A60" s="3" t="s">
        <v>13</v>
      </c>
      <c r="B60" s="38" t="s">
        <v>45</v>
      </c>
      <c r="C60" s="26">
        <f aca="true" t="shared" si="19" ref="C60:I60">C24/C$35*100</f>
        <v>3.7038998610629426</v>
      </c>
      <c r="D60" s="26">
        <f t="shared" si="19"/>
        <v>3.495651960221413</v>
      </c>
      <c r="E60" s="26">
        <f t="shared" si="19"/>
        <v>3.294127400403659</v>
      </c>
      <c r="F60" s="26">
        <f t="shared" si="19"/>
        <v>3.1262522630514593</v>
      </c>
      <c r="G60" s="26">
        <f t="shared" si="19"/>
        <v>2.918256423643621</v>
      </c>
      <c r="H60" s="26">
        <f t="shared" si="19"/>
        <v>2.807852761360047</v>
      </c>
      <c r="I60" s="26">
        <f t="shared" si="19"/>
        <v>2.7469929793608823</v>
      </c>
    </row>
    <row r="61" spans="1:9" ht="15">
      <c r="A61" s="3" t="s">
        <v>14</v>
      </c>
      <c r="B61" s="38" t="s">
        <v>46</v>
      </c>
      <c r="C61" s="26">
        <f aca="true" t="shared" si="20" ref="C61:I61">C25/C$35*100</f>
        <v>0.4537064700209181</v>
      </c>
      <c r="D61" s="26">
        <f t="shared" si="20"/>
        <v>0.48376449925554166</v>
      </c>
      <c r="E61" s="26">
        <f t="shared" si="20"/>
        <v>0.5253286201204086</v>
      </c>
      <c r="F61" s="26">
        <f t="shared" si="20"/>
        <v>0.5491536644551266</v>
      </c>
      <c r="G61" s="26">
        <f t="shared" si="20"/>
        <v>0.5702298718700216</v>
      </c>
      <c r="H61" s="26">
        <f t="shared" si="20"/>
        <v>0.6119917233221623</v>
      </c>
      <c r="I61" s="26">
        <f t="shared" si="20"/>
        <v>0.6318909246607879</v>
      </c>
    </row>
    <row r="62" spans="1:9" ht="15">
      <c r="A62" s="3" t="s">
        <v>15</v>
      </c>
      <c r="B62" s="38" t="s">
        <v>47</v>
      </c>
      <c r="C62" s="26">
        <f aca="true" t="shared" si="21" ref="C62:I62">C26/C$35*100</f>
        <v>1.9951724516721299</v>
      </c>
      <c r="D62" s="26">
        <f t="shared" si="21"/>
        <v>2.0867937308650335</v>
      </c>
      <c r="E62" s="26">
        <f t="shared" si="21"/>
        <v>2.3176477734991456</v>
      </c>
      <c r="F62" s="26">
        <f t="shared" si="21"/>
        <v>2.314714188685293</v>
      </c>
      <c r="G62" s="26">
        <f t="shared" si="21"/>
        <v>2.456553016100214</v>
      </c>
      <c r="H62" s="26">
        <f t="shared" si="21"/>
        <v>2.5494939543751816</v>
      </c>
      <c r="I62" s="26">
        <f t="shared" si="21"/>
        <v>2.5560005275457964</v>
      </c>
    </row>
    <row r="63" spans="1:9" ht="15">
      <c r="A63" s="5" t="s">
        <v>16</v>
      </c>
      <c r="B63" s="38" t="s">
        <v>48</v>
      </c>
      <c r="C63" s="26">
        <f aca="true" t="shared" si="22" ref="C63:I63">C27/C$35*100</f>
        <v>4.62472301111199</v>
      </c>
      <c r="D63" s="26">
        <f t="shared" si="22"/>
        <v>4.954001625232767</v>
      </c>
      <c r="E63" s="26">
        <f t="shared" si="22"/>
        <v>4.810683444214687</v>
      </c>
      <c r="F63" s="26">
        <f t="shared" si="22"/>
        <v>4.821025275779344</v>
      </c>
      <c r="G63" s="26">
        <f t="shared" si="22"/>
        <v>4.472487118140459</v>
      </c>
      <c r="H63" s="26">
        <f t="shared" si="22"/>
        <v>4.199173410050435</v>
      </c>
      <c r="I63" s="26">
        <f t="shared" si="22"/>
        <v>3.961421580720085</v>
      </c>
    </row>
    <row r="64" spans="1:9" ht="15">
      <c r="A64" s="5" t="s">
        <v>17</v>
      </c>
      <c r="B64" s="38" t="s">
        <v>49</v>
      </c>
      <c r="C64" s="26">
        <f aca="true" t="shared" si="23" ref="C64:I64">C28/C$35*100</f>
        <v>2.4051668693808734</v>
      </c>
      <c r="D64" s="26">
        <f t="shared" si="23"/>
        <v>2.368377601925681</v>
      </c>
      <c r="E64" s="26">
        <f t="shared" si="23"/>
        <v>2.454166539654327</v>
      </c>
      <c r="F64" s="26">
        <f t="shared" si="23"/>
        <v>2.5578414852618447</v>
      </c>
      <c r="G64" s="26">
        <f t="shared" si="23"/>
        <v>2.4669912528000957</v>
      </c>
      <c r="H64" s="26">
        <f t="shared" si="23"/>
        <v>2.4121454391237775</v>
      </c>
      <c r="I64" s="26">
        <f t="shared" si="23"/>
        <v>2.382200518155079</v>
      </c>
    </row>
    <row r="65" spans="1:9" ht="15">
      <c r="A65" s="5" t="s">
        <v>18</v>
      </c>
      <c r="B65" s="38" t="s">
        <v>50</v>
      </c>
      <c r="C65" s="26">
        <f aca="true" t="shared" si="24" ref="C65:I65">C29/C$35*100</f>
        <v>1.622623427158196</v>
      </c>
      <c r="D65" s="26">
        <f t="shared" si="24"/>
        <v>1.525905818279847</v>
      </c>
      <c r="E65" s="26">
        <f t="shared" si="24"/>
        <v>1.4927677951153302</v>
      </c>
      <c r="F65" s="26">
        <f t="shared" si="24"/>
        <v>1.5040807606115758</v>
      </c>
      <c r="G65" s="26">
        <f t="shared" si="24"/>
        <v>1.4216048683943687</v>
      </c>
      <c r="H65" s="26">
        <f t="shared" si="24"/>
        <v>1.4159420797403757</v>
      </c>
      <c r="I65" s="26">
        <f t="shared" si="24"/>
        <v>1.4009210181500922</v>
      </c>
    </row>
    <row r="66" spans="1:9" ht="15">
      <c r="A66" s="3" t="s">
        <v>19</v>
      </c>
      <c r="B66" s="38" t="s">
        <v>51</v>
      </c>
      <c r="C66" s="26">
        <f aca="true" t="shared" si="25" ref="C66:I66">C30/C$35*100</f>
        <v>0.27978403717680256</v>
      </c>
      <c r="D66" s="26">
        <f t="shared" si="25"/>
        <v>0.2671221734409813</v>
      </c>
      <c r="E66" s="26">
        <f t="shared" si="25"/>
        <v>0.27053136395608796</v>
      </c>
      <c r="F66" s="26">
        <f t="shared" si="25"/>
        <v>0.2633935975382599</v>
      </c>
      <c r="G66" s="26">
        <f t="shared" si="25"/>
        <v>0.26358382121969726</v>
      </c>
      <c r="H66" s="26">
        <f t="shared" si="25"/>
        <v>0.2714676151468521</v>
      </c>
      <c r="I66" s="26">
        <f t="shared" si="25"/>
        <v>0.28982013944343543</v>
      </c>
    </row>
    <row r="67" spans="1:9" ht="15">
      <c r="A67" s="3" t="s">
        <v>20</v>
      </c>
      <c r="B67" s="38" t="s">
        <v>52</v>
      </c>
      <c r="C67" s="26">
        <f aca="true" t="shared" si="26" ref="C67:I67">C31/C$35*100</f>
        <v>0.7611526179744272</v>
      </c>
      <c r="D67" s="26">
        <f t="shared" si="26"/>
        <v>0.7618234652116294</v>
      </c>
      <c r="E67" s="26">
        <f t="shared" si="26"/>
        <v>0.8013464884268904</v>
      </c>
      <c r="F67" s="26">
        <f t="shared" si="26"/>
        <v>0.7608937597086274</v>
      </c>
      <c r="G67" s="26">
        <f t="shared" si="26"/>
        <v>0.7670707122995306</v>
      </c>
      <c r="H67" s="26">
        <f t="shared" si="26"/>
        <v>0.8077447262420281</v>
      </c>
      <c r="I67" s="26">
        <f t="shared" si="26"/>
        <v>0.8020847665470251</v>
      </c>
    </row>
    <row r="68" spans="1:9" ht="15">
      <c r="A68" s="3" t="s">
        <v>21</v>
      </c>
      <c r="B68" s="38" t="s">
        <v>53</v>
      </c>
      <c r="C68" s="26">
        <f aca="true" t="shared" si="27" ref="C68:I71">C32/C$35*100</f>
        <v>0.22302466019769332</v>
      </c>
      <c r="D68" s="26">
        <f t="shared" si="27"/>
        <v>0.20283365343700246</v>
      </c>
      <c r="E68" s="26">
        <f t="shared" si="27"/>
        <v>0.2005559229251143</v>
      </c>
      <c r="F68" s="26">
        <f t="shared" si="27"/>
        <v>0.1883327414108177</v>
      </c>
      <c r="G68" s="26">
        <f t="shared" si="27"/>
        <v>0.17118569101607514</v>
      </c>
      <c r="H68" s="26">
        <f t="shared" si="27"/>
        <v>0.1700056140899138</v>
      </c>
      <c r="I68" s="26">
        <f t="shared" si="27"/>
        <v>0.16663308700085752</v>
      </c>
    </row>
    <row r="69" spans="1:9" ht="15">
      <c r="A69" s="7"/>
      <c r="B69" s="39" t="s">
        <v>54</v>
      </c>
      <c r="C69" s="32">
        <f>C33/C$35*100</f>
        <v>92.56190188999014</v>
      </c>
      <c r="D69" s="32">
        <f t="shared" si="27"/>
        <v>92.50316368808531</v>
      </c>
      <c r="E69" s="32">
        <f t="shared" si="27"/>
        <v>92.23977641392638</v>
      </c>
      <c r="F69" s="32">
        <f t="shared" si="27"/>
        <v>91.66440227299503</v>
      </c>
      <c r="G69" s="32">
        <f t="shared" si="27"/>
        <v>91.75113046154753</v>
      </c>
      <c r="H69" s="32">
        <f t="shared" si="27"/>
        <v>91.75732406185939</v>
      </c>
      <c r="I69" s="32">
        <f t="shared" si="27"/>
        <v>92.13868569917074</v>
      </c>
    </row>
    <row r="70" spans="1:9" ht="15">
      <c r="A70" s="3"/>
      <c r="B70" s="38" t="s">
        <v>55</v>
      </c>
      <c r="C70" s="26">
        <f>C34/C$35*100</f>
        <v>7.438098110009863</v>
      </c>
      <c r="D70" s="26">
        <f t="shared" si="27"/>
        <v>7.496836311914687</v>
      </c>
      <c r="E70" s="26">
        <f t="shared" si="27"/>
        <v>7.760223586073608</v>
      </c>
      <c r="F70" s="26">
        <f t="shared" si="27"/>
        <v>8.33559772700496</v>
      </c>
      <c r="G70" s="26">
        <f t="shared" si="27"/>
        <v>8.248869538452462</v>
      </c>
      <c r="H70" s="26">
        <f t="shared" si="27"/>
        <v>8.242675938140604</v>
      </c>
      <c r="I70" s="26">
        <f t="shared" si="27"/>
        <v>7.861314300829261</v>
      </c>
    </row>
    <row r="71" spans="1:9" ht="15">
      <c r="A71" s="2"/>
      <c r="B71" s="40" t="s">
        <v>57</v>
      </c>
      <c r="C71" s="41">
        <f>C35/C$35*100</f>
        <v>100</v>
      </c>
      <c r="D71" s="41">
        <f t="shared" si="27"/>
        <v>100</v>
      </c>
      <c r="E71" s="41">
        <f t="shared" si="27"/>
        <v>100</v>
      </c>
      <c r="F71" s="41">
        <f t="shared" si="27"/>
        <v>100</v>
      </c>
      <c r="G71" s="41">
        <f t="shared" si="27"/>
        <v>100</v>
      </c>
      <c r="H71" s="41">
        <f t="shared" si="27"/>
        <v>100</v>
      </c>
      <c r="I71" s="41">
        <f t="shared" si="27"/>
        <v>100</v>
      </c>
    </row>
    <row r="74" spans="1:9" ht="15">
      <c r="A74" s="36" t="s">
        <v>59</v>
      </c>
      <c r="B74" s="36"/>
      <c r="C74" s="36"/>
      <c r="D74" s="36"/>
      <c r="E74" s="36"/>
      <c r="F74" s="36"/>
      <c r="G74" s="36"/>
      <c r="H74" s="36"/>
      <c r="I74" s="36"/>
    </row>
    <row r="75" spans="1:9" ht="15">
      <c r="A75" s="35" t="s">
        <v>63</v>
      </c>
      <c r="B75" s="35"/>
      <c r="C75" s="35"/>
      <c r="D75" s="35"/>
      <c r="E75" s="35"/>
      <c r="F75" s="35"/>
      <c r="G75" s="35"/>
      <c r="H75" s="35"/>
      <c r="I75" s="35"/>
    </row>
    <row r="76" spans="1:9" ht="15">
      <c r="A76" s="33" t="s">
        <v>64</v>
      </c>
      <c r="B76" s="33"/>
      <c r="C76" s="33"/>
      <c r="D76" s="33"/>
      <c r="E76" s="33"/>
      <c r="F76" s="33"/>
      <c r="G76" s="33"/>
      <c r="H76" s="33"/>
      <c r="I76" s="33"/>
    </row>
    <row r="77" spans="1:9" ht="15">
      <c r="A77" s="1"/>
      <c r="B77" s="40" t="s">
        <v>56</v>
      </c>
      <c r="C77" s="15" t="s">
        <v>0</v>
      </c>
      <c r="D77" s="15" t="s">
        <v>1</v>
      </c>
      <c r="E77" s="15" t="s">
        <v>22</v>
      </c>
      <c r="F77" s="19" t="s">
        <v>23</v>
      </c>
      <c r="G77" s="15" t="s">
        <v>24</v>
      </c>
      <c r="H77" s="15" t="s">
        <v>25</v>
      </c>
      <c r="I77" s="19" t="s">
        <v>26</v>
      </c>
    </row>
    <row r="78" spans="1:9" ht="15">
      <c r="A78" s="3" t="s">
        <v>2</v>
      </c>
      <c r="B78" s="37" t="s">
        <v>27</v>
      </c>
      <c r="C78" s="4">
        <f>SUM(C79:C83)</f>
        <v>21807029.910824526</v>
      </c>
      <c r="D78" s="4">
        <f aca="true" t="shared" si="28" ref="D78:I78">SUM(D79:D83)</f>
        <v>22408191.604187258</v>
      </c>
      <c r="E78" s="4">
        <f t="shared" si="28"/>
        <v>23952076.762645267</v>
      </c>
      <c r="F78" s="4">
        <f t="shared" si="28"/>
        <v>25234560.161028076</v>
      </c>
      <c r="G78" s="4">
        <f t="shared" si="28"/>
        <v>26436338.289498884</v>
      </c>
      <c r="H78" s="4">
        <f t="shared" si="28"/>
        <v>28008976.202687897</v>
      </c>
      <c r="I78" s="4">
        <f t="shared" si="28"/>
        <v>29482834.27955071</v>
      </c>
    </row>
    <row r="79" spans="1:9" ht="15">
      <c r="A79" s="3"/>
      <c r="B79" s="42" t="s">
        <v>28</v>
      </c>
      <c r="C79" s="3">
        <v>10806677.583305366</v>
      </c>
      <c r="D79" s="3">
        <v>11283264.343966216</v>
      </c>
      <c r="E79" s="3">
        <v>12344014.101347292</v>
      </c>
      <c r="F79" s="5">
        <v>13279392.275067065</v>
      </c>
      <c r="G79" s="3">
        <v>13996347.68685492</v>
      </c>
      <c r="H79" s="3">
        <v>14895621.834050827</v>
      </c>
      <c r="I79" s="5">
        <v>15638612.3710251</v>
      </c>
    </row>
    <row r="80" spans="1:9" ht="15">
      <c r="A80" s="3"/>
      <c r="B80" s="42" t="s">
        <v>29</v>
      </c>
      <c r="C80" s="3">
        <v>6204979.520166058</v>
      </c>
      <c r="D80" s="3">
        <v>6503187.3332949225</v>
      </c>
      <c r="E80" s="3">
        <v>6820846.048728414</v>
      </c>
      <c r="F80" s="5">
        <v>7158456.54694172</v>
      </c>
      <c r="G80" s="3">
        <v>7506592.608258955</v>
      </c>
      <c r="H80" s="3">
        <v>7876591.606971597</v>
      </c>
      <c r="I80" s="5">
        <v>8266048.504251572</v>
      </c>
    </row>
    <row r="81" spans="1:9" ht="15">
      <c r="A81" s="3"/>
      <c r="B81" s="42" t="s">
        <v>30</v>
      </c>
      <c r="C81" s="3">
        <v>2578778.7797257784</v>
      </c>
      <c r="D81" s="3">
        <v>2695824.6612197575</v>
      </c>
      <c r="E81" s="3">
        <v>2825341.1794638243</v>
      </c>
      <c r="F81" s="5">
        <v>2920424.7936117155</v>
      </c>
      <c r="G81" s="3">
        <v>3034569.382579289</v>
      </c>
      <c r="H81" s="3">
        <v>3180379.3041485157</v>
      </c>
      <c r="I81" s="5">
        <v>3334791.21393885</v>
      </c>
    </row>
    <row r="82" spans="1:9" ht="15">
      <c r="A82" s="3"/>
      <c r="B82" s="42" t="s">
        <v>31</v>
      </c>
      <c r="C82" s="3">
        <v>2187669.1088929083</v>
      </c>
      <c r="D82" s="3">
        <v>1896254.0435843281</v>
      </c>
      <c r="E82" s="3">
        <v>1930393.73496478</v>
      </c>
      <c r="F82" s="5">
        <v>1843401.007591749</v>
      </c>
      <c r="G82" s="3">
        <v>1864627.3488767217</v>
      </c>
      <c r="H82" s="3">
        <v>2020292.4551684707</v>
      </c>
      <c r="I82" s="5">
        <v>2205459.3773641977</v>
      </c>
    </row>
    <row r="83" spans="1:9" ht="15">
      <c r="A83" s="3"/>
      <c r="B83" s="42" t="s">
        <v>32</v>
      </c>
      <c r="C83" s="3">
        <v>28924.91873441195</v>
      </c>
      <c r="D83" s="3">
        <v>29661.22212203734</v>
      </c>
      <c r="E83" s="3">
        <v>31481.69814095732</v>
      </c>
      <c r="F83" s="5">
        <v>32885.5378158234</v>
      </c>
      <c r="G83" s="3">
        <v>34201.26292899792</v>
      </c>
      <c r="H83" s="3">
        <v>36091.00234848416</v>
      </c>
      <c r="I83" s="5">
        <v>37922.81297098932</v>
      </c>
    </row>
    <row r="84" spans="1:9" ht="15">
      <c r="A84" s="3"/>
      <c r="B84" s="37" t="s">
        <v>33</v>
      </c>
      <c r="C84" s="21">
        <f aca="true" t="shared" si="29" ref="C84:I84">SUM(C85:C89)</f>
        <v>17987423.48315282</v>
      </c>
      <c r="D84" s="21">
        <f t="shared" si="29"/>
        <v>19872085.998664994</v>
      </c>
      <c r="E84" s="21">
        <f t="shared" si="29"/>
        <v>21057206.00015781</v>
      </c>
      <c r="F84" s="4">
        <f t="shared" si="29"/>
        <v>23103647.120260738</v>
      </c>
      <c r="G84" s="21">
        <f t="shared" si="29"/>
        <v>25817954.892349873</v>
      </c>
      <c r="H84" s="21">
        <f t="shared" si="29"/>
        <v>28565773.988698058</v>
      </c>
      <c r="I84" s="4">
        <f t="shared" si="29"/>
        <v>31235045.017318718</v>
      </c>
    </row>
    <row r="85" spans="1:9" ht="15">
      <c r="A85" s="3" t="s">
        <v>3</v>
      </c>
      <c r="B85" s="38" t="s">
        <v>34</v>
      </c>
      <c r="C85" s="3">
        <v>3314742.207743637</v>
      </c>
      <c r="D85" s="3">
        <v>3464720.6693425262</v>
      </c>
      <c r="E85" s="3">
        <v>3687273.0299388366</v>
      </c>
      <c r="F85" s="5">
        <v>4055619.418655319</v>
      </c>
      <c r="G85" s="3">
        <v>4356708.614603818</v>
      </c>
      <c r="H85" s="3">
        <v>4588623.868142796</v>
      </c>
      <c r="I85" s="5">
        <v>4659195.197449134</v>
      </c>
    </row>
    <row r="86" spans="1:9" ht="15">
      <c r="A86" s="3" t="s">
        <v>4</v>
      </c>
      <c r="B86" s="38" t="s">
        <v>35</v>
      </c>
      <c r="C86" s="3">
        <v>6066988.82307079</v>
      </c>
      <c r="D86" s="5">
        <v>6292514.324412887</v>
      </c>
      <c r="E86" s="3">
        <v>6919794.16561469</v>
      </c>
      <c r="F86" s="5">
        <v>7411671.645308483</v>
      </c>
      <c r="G86" s="3">
        <v>8213364.296581875</v>
      </c>
      <c r="H86" s="3">
        <v>8889817.98324043</v>
      </c>
      <c r="I86" s="5">
        <v>9623500.662846843</v>
      </c>
    </row>
    <row r="87" spans="1:9" ht="15">
      <c r="A87" s="3" t="s">
        <v>5</v>
      </c>
      <c r="B87" s="38" t="s">
        <v>36</v>
      </c>
      <c r="C87" s="3">
        <v>669068.6291541108</v>
      </c>
      <c r="D87" s="3">
        <v>723608.0541362059</v>
      </c>
      <c r="E87" s="3">
        <v>815296.8427087652</v>
      </c>
      <c r="F87" s="5">
        <v>798801.1929011322</v>
      </c>
      <c r="G87" s="3">
        <v>869262.4541241706</v>
      </c>
      <c r="H87" s="3">
        <v>877666.6289444407</v>
      </c>
      <c r="I87" s="5">
        <v>928174.4912723419</v>
      </c>
    </row>
    <row r="88" spans="1:9" ht="15">
      <c r="A88" s="3" t="s">
        <v>6</v>
      </c>
      <c r="B88" s="38" t="s">
        <v>37</v>
      </c>
      <c r="C88" s="3">
        <v>358360.72242925107</v>
      </c>
      <c r="D88" s="3">
        <v>367890.18061438727</v>
      </c>
      <c r="E88" s="3">
        <v>381759.7108193759</v>
      </c>
      <c r="F88" s="5">
        <v>390758.0858041245</v>
      </c>
      <c r="G88" s="3">
        <v>417899.0640407878</v>
      </c>
      <c r="H88" s="5">
        <v>444660.05729730957</v>
      </c>
      <c r="I88" s="5">
        <v>477510.2379185237</v>
      </c>
    </row>
    <row r="89" spans="1:9" ht="15">
      <c r="A89" s="3" t="s">
        <v>7</v>
      </c>
      <c r="B89" s="38" t="s">
        <v>38</v>
      </c>
      <c r="C89" s="3">
        <v>7578263.100755032</v>
      </c>
      <c r="D89" s="3">
        <v>9023352.770158987</v>
      </c>
      <c r="E89" s="3">
        <v>9253082.251076145</v>
      </c>
      <c r="F89" s="5">
        <v>10446796.77759168</v>
      </c>
      <c r="G89" s="3">
        <v>11960720.462999221</v>
      </c>
      <c r="H89" s="3">
        <v>13765005.45107308</v>
      </c>
      <c r="I89" s="5">
        <v>15546664.427831873</v>
      </c>
    </row>
    <row r="90" spans="1:9" ht="15">
      <c r="A90" s="3"/>
      <c r="B90" s="37" t="s">
        <v>39</v>
      </c>
      <c r="C90" s="21">
        <f aca="true" t="shared" si="30" ref="C90:I90">SUM(C91:C104)</f>
        <v>31223623.08651331</v>
      </c>
      <c r="D90" s="21">
        <f t="shared" si="30"/>
        <v>32808710.449356653</v>
      </c>
      <c r="E90" s="21">
        <f t="shared" si="30"/>
        <v>35863738.72642957</v>
      </c>
      <c r="F90" s="4">
        <f t="shared" si="30"/>
        <v>38146528.85642389</v>
      </c>
      <c r="G90" s="21">
        <f t="shared" si="30"/>
        <v>40549564.02306152</v>
      </c>
      <c r="H90" s="21">
        <f t="shared" si="30"/>
        <v>42689010.576067425</v>
      </c>
      <c r="I90" s="4">
        <f t="shared" si="30"/>
        <v>45358029.03354534</v>
      </c>
    </row>
    <row r="91" spans="1:9" ht="15">
      <c r="A91" s="3" t="s">
        <v>8</v>
      </c>
      <c r="B91" s="38" t="s">
        <v>40</v>
      </c>
      <c r="C91" s="3">
        <v>7371411.079653315</v>
      </c>
      <c r="D91" s="5">
        <v>7682285.693556558</v>
      </c>
      <c r="E91" s="3">
        <v>8444242.942260431</v>
      </c>
      <c r="F91" s="5">
        <v>8747862.12112022</v>
      </c>
      <c r="G91" s="3">
        <v>9260703.278553206</v>
      </c>
      <c r="H91" s="3">
        <v>9821247.649281632</v>
      </c>
      <c r="I91" s="5">
        <v>10395782.539327713</v>
      </c>
    </row>
    <row r="92" spans="1:9" ht="15">
      <c r="A92" s="3" t="s">
        <v>9</v>
      </c>
      <c r="B92" s="38" t="s">
        <v>41</v>
      </c>
      <c r="C92" s="3">
        <v>5710465.866128613</v>
      </c>
      <c r="D92" s="5">
        <v>6050976.266254377</v>
      </c>
      <c r="E92" s="3">
        <v>6577705.731048878</v>
      </c>
      <c r="F92" s="5">
        <v>6929894.863826787</v>
      </c>
      <c r="G92" s="3">
        <v>7324856.28275538</v>
      </c>
      <c r="H92" s="3">
        <v>7815844.63111337</v>
      </c>
      <c r="I92" s="5">
        <v>8736560.600132298</v>
      </c>
    </row>
    <row r="93" spans="1:9" ht="15">
      <c r="A93" s="3" t="s">
        <v>10</v>
      </c>
      <c r="B93" s="38" t="s">
        <v>42</v>
      </c>
      <c r="C93" s="3">
        <v>1343923.7392322372</v>
      </c>
      <c r="D93" s="3">
        <v>1356204.2258352935</v>
      </c>
      <c r="E93" s="3">
        <v>1397782.4439330632</v>
      </c>
      <c r="F93" s="5">
        <v>1421916.0998780315</v>
      </c>
      <c r="G93" s="3">
        <v>1480052.0974233225</v>
      </c>
      <c r="H93" s="3">
        <v>1525618.5103886211</v>
      </c>
      <c r="I93" s="5">
        <v>1604390.7414166634</v>
      </c>
    </row>
    <row r="94" spans="1:9" ht="15">
      <c r="A94" s="3" t="s">
        <v>11</v>
      </c>
      <c r="B94" s="38" t="s">
        <v>43</v>
      </c>
      <c r="C94" s="3">
        <v>1266746.61313018</v>
      </c>
      <c r="D94" s="3">
        <v>1414116.3083821046</v>
      </c>
      <c r="E94" s="3">
        <v>1560063.7266739241</v>
      </c>
      <c r="F94" s="5">
        <v>1681098.0098122354</v>
      </c>
      <c r="G94" s="3">
        <v>1718547.6263124305</v>
      </c>
      <c r="H94" s="3">
        <v>1824470.9093973408</v>
      </c>
      <c r="I94" s="5">
        <v>1989828.8390314276</v>
      </c>
    </row>
    <row r="95" spans="1:9" ht="15">
      <c r="A95" s="5" t="s">
        <v>12</v>
      </c>
      <c r="B95" s="38" t="s">
        <v>44</v>
      </c>
      <c r="C95" s="3">
        <v>3444161.01570715</v>
      </c>
      <c r="D95" s="3">
        <v>3405939.936314427</v>
      </c>
      <c r="E95" s="3">
        <v>3764112.5298921987</v>
      </c>
      <c r="F95" s="5">
        <v>4189021.458113836</v>
      </c>
      <c r="G95" s="3">
        <v>4235515.299950308</v>
      </c>
      <c r="H95" s="3">
        <v>4115392.914374096</v>
      </c>
      <c r="I95" s="5">
        <v>4094972.30114955</v>
      </c>
    </row>
    <row r="96" spans="1:9" ht="15">
      <c r="A96" s="3" t="s">
        <v>13</v>
      </c>
      <c r="B96" s="38" t="s">
        <v>45</v>
      </c>
      <c r="C96" s="3">
        <v>2606439.049141853</v>
      </c>
      <c r="D96" s="3">
        <v>2714775.034313831</v>
      </c>
      <c r="E96" s="3">
        <v>2828969.8871101206</v>
      </c>
      <c r="F96" s="5">
        <v>2949597.616981277</v>
      </c>
      <c r="G96" s="3">
        <v>3077086.1204349836</v>
      </c>
      <c r="H96" s="3">
        <v>3211894.932795153</v>
      </c>
      <c r="I96" s="5">
        <v>3354517.6882281364</v>
      </c>
    </row>
    <row r="97" spans="1:9" ht="15">
      <c r="A97" s="3" t="s">
        <v>14</v>
      </c>
      <c r="B97" s="38" t="s">
        <v>46</v>
      </c>
      <c r="C97" s="3">
        <v>322260.0845740794</v>
      </c>
      <c r="D97" s="3">
        <v>385090.4386001645</v>
      </c>
      <c r="E97" s="3">
        <v>447920.7926262496</v>
      </c>
      <c r="F97" s="5">
        <v>518122.7245085931</v>
      </c>
      <c r="G97" s="3">
        <v>606206.683556939</v>
      </c>
      <c r="H97" s="3">
        <v>694290.6426052843</v>
      </c>
      <c r="I97" s="5">
        <v>763332.1460617259</v>
      </c>
    </row>
    <row r="98" spans="1:9" ht="15">
      <c r="A98" s="3" t="s">
        <v>15</v>
      </c>
      <c r="B98" s="38" t="s">
        <v>47</v>
      </c>
      <c r="C98" s="3">
        <v>1417467.4848659448</v>
      </c>
      <c r="D98" s="3">
        <v>1660994.2200693046</v>
      </c>
      <c r="E98" s="3">
        <v>1976259.5688011239</v>
      </c>
      <c r="F98" s="5">
        <v>2183916.997240253</v>
      </c>
      <c r="G98" s="3">
        <v>2611497.6983909365</v>
      </c>
      <c r="H98" s="3">
        <v>2892462.884400584</v>
      </c>
      <c r="I98" s="5">
        <v>3054288.1917848685</v>
      </c>
    </row>
    <row r="99" spans="1:9" ht="15">
      <c r="A99" s="5" t="s">
        <v>16</v>
      </c>
      <c r="B99" s="38" t="s">
        <v>48</v>
      </c>
      <c r="C99" s="3">
        <v>3623123.285187086</v>
      </c>
      <c r="D99" s="3">
        <v>3974205.5761060026</v>
      </c>
      <c r="E99" s="3">
        <v>4242164.254959628</v>
      </c>
      <c r="F99" s="5">
        <v>4548604.357015444</v>
      </c>
      <c r="G99" s="3">
        <v>4793820.046692507</v>
      </c>
      <c r="H99" s="3">
        <v>4907113.349886206</v>
      </c>
      <c r="I99" s="5">
        <v>5058291.762941188</v>
      </c>
    </row>
    <row r="100" spans="1:9" ht="15">
      <c r="A100" s="5" t="s">
        <v>17</v>
      </c>
      <c r="B100" s="38" t="s">
        <v>49</v>
      </c>
      <c r="C100" s="3">
        <v>1922642.9763731158</v>
      </c>
      <c r="D100" s="3">
        <v>1927632.7465520818</v>
      </c>
      <c r="E100" s="3">
        <v>2186259.6296485304</v>
      </c>
      <c r="F100" s="5">
        <v>2413305.9378196443</v>
      </c>
      <c r="G100" s="5">
        <v>2665336.375298725</v>
      </c>
      <c r="H100" s="3">
        <v>2859170.6846780004</v>
      </c>
      <c r="I100" s="5">
        <v>3046789.352853357</v>
      </c>
    </row>
    <row r="101" spans="1:9" ht="15">
      <c r="A101" s="5" t="s">
        <v>18</v>
      </c>
      <c r="B101" s="38" t="s">
        <v>50</v>
      </c>
      <c r="C101" s="3">
        <v>1284593.711611574</v>
      </c>
      <c r="D101" s="3">
        <v>1245029.5721596526</v>
      </c>
      <c r="E101" s="3">
        <v>1349940.6845303355</v>
      </c>
      <c r="F101" s="5">
        <v>1419089.905085585</v>
      </c>
      <c r="G101" s="3">
        <v>1497896.4476067214</v>
      </c>
      <c r="H101" s="3">
        <v>1611999.183752837</v>
      </c>
      <c r="I101" s="5">
        <v>1742444.1587467089</v>
      </c>
    </row>
    <row r="102" spans="1:9" ht="15">
      <c r="A102" s="3" t="s">
        <v>19</v>
      </c>
      <c r="B102" s="38" t="s">
        <v>51</v>
      </c>
      <c r="C102" s="3">
        <v>198469.9746108712</v>
      </c>
      <c r="D102" s="3">
        <v>212501.8437610129</v>
      </c>
      <c r="E102" s="3">
        <v>230651.6593013529</v>
      </c>
      <c r="F102" s="5">
        <v>248510.0568527566</v>
      </c>
      <c r="G102" s="3">
        <v>280130.57039669936</v>
      </c>
      <c r="H102" s="3">
        <v>307906.75338782615</v>
      </c>
      <c r="I102" s="5">
        <v>350027.2867923695</v>
      </c>
    </row>
    <row r="103" spans="1:9" ht="15">
      <c r="A103" s="3" t="s">
        <v>20</v>
      </c>
      <c r="B103" s="38" t="s">
        <v>52</v>
      </c>
      <c r="C103" s="3">
        <v>550177.0108808515</v>
      </c>
      <c r="D103" s="3">
        <v>612079.0034360525</v>
      </c>
      <c r="E103" s="3">
        <v>685475.0925382018</v>
      </c>
      <c r="F103" s="5">
        <v>717898.0554249497</v>
      </c>
      <c r="G103" s="3">
        <v>814528.7956388894</v>
      </c>
      <c r="H103" s="3">
        <v>912404.2934495676</v>
      </c>
      <c r="I103" s="5">
        <v>971689.9696735432</v>
      </c>
    </row>
    <row r="104" spans="1:9" ht="15">
      <c r="A104" s="3" t="s">
        <v>21</v>
      </c>
      <c r="B104" s="38" t="s">
        <v>53</v>
      </c>
      <c r="C104" s="3">
        <v>161741.19541643473</v>
      </c>
      <c r="D104" s="3">
        <v>166879.5840157969</v>
      </c>
      <c r="E104" s="3">
        <v>172189.78310552947</v>
      </c>
      <c r="F104" s="5">
        <v>177690.65274428081</v>
      </c>
      <c r="G104" s="3">
        <v>183386.70005047577</v>
      </c>
      <c r="H104" s="3">
        <v>189193.23655690643</v>
      </c>
      <c r="I104" s="5">
        <v>195113.45540577944</v>
      </c>
    </row>
    <row r="105" spans="1:9" ht="15">
      <c r="A105" s="7"/>
      <c r="B105" s="39" t="s">
        <v>54</v>
      </c>
      <c r="C105" s="7">
        <f>C78+C84+C90</f>
        <v>71018076.48049065</v>
      </c>
      <c r="D105" s="7">
        <f aca="true" t="shared" si="31" ref="D105:I105">D78+D84+D90</f>
        <v>75088988.0522089</v>
      </c>
      <c r="E105" s="7">
        <f t="shared" si="31"/>
        <v>80873021.48923264</v>
      </c>
      <c r="F105" s="7">
        <f t="shared" si="31"/>
        <v>86484736.13771272</v>
      </c>
      <c r="G105" s="7">
        <f t="shared" si="31"/>
        <v>92803857.20491028</v>
      </c>
      <c r="H105" s="7">
        <f t="shared" si="31"/>
        <v>99263760.76745337</v>
      </c>
      <c r="I105" s="7">
        <f t="shared" si="31"/>
        <v>106075908.33041477</v>
      </c>
    </row>
    <row r="106" spans="1:9" ht="15">
      <c r="A106" s="3"/>
      <c r="B106" s="38" t="s">
        <v>55</v>
      </c>
      <c r="C106" s="3">
        <v>6961770.661612425</v>
      </c>
      <c r="D106" s="3">
        <v>8179129.17505642</v>
      </c>
      <c r="E106" s="3">
        <v>8001089.978906564</v>
      </c>
      <c r="F106" s="5">
        <v>7864579.414231252</v>
      </c>
      <c r="G106" s="3">
        <v>8024535.4765009675</v>
      </c>
      <c r="H106" s="3">
        <v>8393644.14084205</v>
      </c>
      <c r="I106" s="5">
        <v>9064285.837465594</v>
      </c>
    </row>
    <row r="107" spans="1:9" ht="15">
      <c r="A107" s="2"/>
      <c r="B107" s="40" t="s">
        <v>57</v>
      </c>
      <c r="C107" s="8">
        <f aca="true" t="shared" si="32" ref="C107:I107">C105+C106</f>
        <v>77979847.14210308</v>
      </c>
      <c r="D107" s="8">
        <f t="shared" si="32"/>
        <v>83268117.22726533</v>
      </c>
      <c r="E107" s="8">
        <f t="shared" si="32"/>
        <v>88874111.4681392</v>
      </c>
      <c r="F107" s="8">
        <f t="shared" si="32"/>
        <v>94349315.55194397</v>
      </c>
      <c r="G107" s="8">
        <f t="shared" si="32"/>
        <v>100828392.68141125</v>
      </c>
      <c r="H107" s="8">
        <f t="shared" si="32"/>
        <v>107657404.90829542</v>
      </c>
      <c r="I107" s="8">
        <f t="shared" si="32"/>
        <v>115140194.16788037</v>
      </c>
    </row>
    <row r="110" spans="1:9" ht="15">
      <c r="A110" s="36" t="s">
        <v>65</v>
      </c>
      <c r="B110" s="36"/>
      <c r="C110" s="36"/>
      <c r="D110" s="36"/>
      <c r="E110" s="36"/>
      <c r="F110" s="36"/>
      <c r="G110" s="36"/>
      <c r="H110" s="36"/>
      <c r="I110" s="36"/>
    </row>
    <row r="111" spans="1:9" ht="15">
      <c r="A111" s="35" t="s">
        <v>63</v>
      </c>
      <c r="B111" s="35"/>
      <c r="C111" s="35"/>
      <c r="D111" s="35"/>
      <c r="E111" s="35"/>
      <c r="F111" s="35"/>
      <c r="G111" s="35"/>
      <c r="H111" s="35"/>
      <c r="I111" s="35"/>
    </row>
    <row r="112" spans="1:9" ht="15">
      <c r="A112" s="33" t="s">
        <v>66</v>
      </c>
      <c r="B112" s="33"/>
      <c r="C112" s="33"/>
      <c r="D112" s="33"/>
      <c r="E112" s="33"/>
      <c r="F112" s="33"/>
      <c r="G112" s="33"/>
      <c r="H112" s="33"/>
      <c r="I112" s="33"/>
    </row>
    <row r="113" spans="1:9" ht="15">
      <c r="A113" s="1"/>
      <c r="B113" s="40" t="s">
        <v>56</v>
      </c>
      <c r="C113" s="15" t="s">
        <v>0</v>
      </c>
      <c r="D113" s="15" t="s">
        <v>1</v>
      </c>
      <c r="E113" s="15" t="s">
        <v>22</v>
      </c>
      <c r="F113" s="19" t="s">
        <v>23</v>
      </c>
      <c r="G113" s="15" t="s">
        <v>24</v>
      </c>
      <c r="H113" s="15" t="s">
        <v>25</v>
      </c>
      <c r="I113" s="19" t="s">
        <v>26</v>
      </c>
    </row>
    <row r="114" spans="1:9" ht="15">
      <c r="A114" s="3" t="s">
        <v>2</v>
      </c>
      <c r="B114" s="37" t="s">
        <v>27</v>
      </c>
      <c r="C114" s="4"/>
      <c r="D114" s="43">
        <f>100*D78/C78-100</f>
        <v>2.756733474577075</v>
      </c>
      <c r="E114" s="43">
        <f>100*E78/D78-100</f>
        <v>6.88982487176483</v>
      </c>
      <c r="F114" s="43">
        <f>100*F78/E78-100</f>
        <v>5.354372445828659</v>
      </c>
      <c r="G114" s="43">
        <f>100*G78/F78-100</f>
        <v>4.7624294649954635</v>
      </c>
      <c r="H114" s="43">
        <f>100*H78/G78-100</f>
        <v>5.948773600819379</v>
      </c>
      <c r="I114" s="43">
        <f>100*I78/H78-100</f>
        <v>5.26209193151935</v>
      </c>
    </row>
    <row r="115" spans="1:9" ht="15">
      <c r="A115" s="3"/>
      <c r="B115" s="42" t="s">
        <v>28</v>
      </c>
      <c r="C115" s="3"/>
      <c r="D115" s="6">
        <f>100*D79/C79-100</f>
        <v>4.410113626385069</v>
      </c>
      <c r="E115" s="6">
        <f>100*E79/D79-100</f>
        <v>9.401089303986012</v>
      </c>
      <c r="F115" s="6">
        <f>100*F79/E79-100</f>
        <v>7.57758510351735</v>
      </c>
      <c r="G115" s="6">
        <f>100*G79/F79-100</f>
        <v>5.399007702588818</v>
      </c>
      <c r="H115" s="6">
        <f>100*H79/G79-100</f>
        <v>6.425062932957061</v>
      </c>
      <c r="I115" s="6">
        <f>100*I79/H79-100</f>
        <v>4.987979322057072</v>
      </c>
    </row>
    <row r="116" spans="1:9" ht="15">
      <c r="A116" s="3"/>
      <c r="B116" s="42" t="s">
        <v>29</v>
      </c>
      <c r="C116" s="3"/>
      <c r="D116" s="6">
        <f aca="true" t="shared" si="33" ref="D116:I116">100*D80/C80-100</f>
        <v>4.805943551621638</v>
      </c>
      <c r="E116" s="6">
        <f t="shared" si="33"/>
        <v>4.884661922733585</v>
      </c>
      <c r="F116" s="6">
        <f t="shared" si="33"/>
        <v>4.949686531573988</v>
      </c>
      <c r="G116" s="6">
        <f t="shared" si="33"/>
        <v>4.863283852242816</v>
      </c>
      <c r="H116" s="6">
        <f t="shared" si="33"/>
        <v>4.9289873318229525</v>
      </c>
      <c r="I116" s="6">
        <f t="shared" si="33"/>
        <v>4.944485085849379</v>
      </c>
    </row>
    <row r="117" spans="1:9" ht="15">
      <c r="A117" s="3"/>
      <c r="B117" s="42" t="s">
        <v>30</v>
      </c>
      <c r="C117" s="3"/>
      <c r="D117" s="6">
        <f aca="true" t="shared" si="34" ref="D117:I117">100*D81/C81-100</f>
        <v>4.538810479370625</v>
      </c>
      <c r="E117" s="6">
        <f t="shared" si="34"/>
        <v>4.804337615394658</v>
      </c>
      <c r="F117" s="6">
        <f t="shared" si="34"/>
        <v>3.365385208661266</v>
      </c>
      <c r="G117" s="6">
        <f t="shared" si="34"/>
        <v>3.9084926691918014</v>
      </c>
      <c r="H117" s="6">
        <f t="shared" si="34"/>
        <v>4.804962523061263</v>
      </c>
      <c r="I117" s="6">
        <f t="shared" si="34"/>
        <v>4.855141321946036</v>
      </c>
    </row>
    <row r="118" spans="1:9" ht="15">
      <c r="A118" s="3"/>
      <c r="B118" s="42" t="s">
        <v>31</v>
      </c>
      <c r="C118" s="3"/>
      <c r="D118" s="6">
        <f aca="true" t="shared" si="35" ref="D118:I118">100*D82/C82-100</f>
        <v>-13.32080176677421</v>
      </c>
      <c r="E118" s="6">
        <f t="shared" si="35"/>
        <v>1.8003754030720671</v>
      </c>
      <c r="F118" s="6">
        <f t="shared" si="35"/>
        <v>-4.5064758446606845</v>
      </c>
      <c r="G118" s="6">
        <f t="shared" si="35"/>
        <v>1.1514771445580863</v>
      </c>
      <c r="H118" s="6">
        <f t="shared" si="35"/>
        <v>8.34832259569312</v>
      </c>
      <c r="I118" s="6">
        <f t="shared" si="35"/>
        <v>9.165352358863615</v>
      </c>
    </row>
    <row r="119" spans="1:9" ht="15">
      <c r="A119" s="3"/>
      <c r="B119" s="42" t="s">
        <v>32</v>
      </c>
      <c r="C119" s="3"/>
      <c r="D119" s="6">
        <f aca="true" t="shared" si="36" ref="D119:I121">100*D83/C83-100</f>
        <v>2.545567696788069</v>
      </c>
      <c r="E119" s="6">
        <f t="shared" si="36"/>
        <v>6.137562408689234</v>
      </c>
      <c r="F119" s="6">
        <f t="shared" si="36"/>
        <v>4.459224748869886</v>
      </c>
      <c r="G119" s="6">
        <f t="shared" si="36"/>
        <v>4.000923203820733</v>
      </c>
      <c r="H119" s="6">
        <f t="shared" si="36"/>
        <v>5.5253498194185084</v>
      </c>
      <c r="I119" s="6">
        <f t="shared" si="36"/>
        <v>5.075532690441051</v>
      </c>
    </row>
    <row r="120" spans="1:9" ht="15">
      <c r="A120" s="3"/>
      <c r="B120" s="37" t="s">
        <v>33</v>
      </c>
      <c r="C120" s="21"/>
      <c r="D120" s="43">
        <f>100*D84/C84-100</f>
        <v>10.477668006634545</v>
      </c>
      <c r="E120" s="43">
        <f t="shared" si="36"/>
        <v>5.9637423145835555</v>
      </c>
      <c r="F120" s="43">
        <f t="shared" si="36"/>
        <v>9.718483639698405</v>
      </c>
      <c r="G120" s="43">
        <f t="shared" si="36"/>
        <v>11.74839521206512</v>
      </c>
      <c r="H120" s="43">
        <f t="shared" si="36"/>
        <v>10.643054834534524</v>
      </c>
      <c r="I120" s="43">
        <f t="shared" si="36"/>
        <v>9.344297933872696</v>
      </c>
    </row>
    <row r="121" spans="1:9" ht="15">
      <c r="A121" s="3" t="s">
        <v>3</v>
      </c>
      <c r="B121" s="38" t="s">
        <v>34</v>
      </c>
      <c r="C121" s="3"/>
      <c r="D121" s="6">
        <f>100*D85/C85-100</f>
        <v>4.524589008717527</v>
      </c>
      <c r="E121" s="6">
        <f t="shared" si="36"/>
        <v>6.423385370300068</v>
      </c>
      <c r="F121" s="6">
        <f t="shared" si="36"/>
        <v>9.989669485435215</v>
      </c>
      <c r="G121" s="6">
        <f t="shared" si="36"/>
        <v>7.424000254154237</v>
      </c>
      <c r="H121" s="6">
        <f t="shared" si="36"/>
        <v>5.323175682706676</v>
      </c>
      <c r="I121" s="6">
        <f t="shared" si="36"/>
        <v>1.5379628257676643</v>
      </c>
    </row>
    <row r="122" spans="1:9" ht="15">
      <c r="A122" s="3" t="s">
        <v>4</v>
      </c>
      <c r="B122" s="38" t="s">
        <v>35</v>
      </c>
      <c r="C122" s="3"/>
      <c r="D122" s="6">
        <f aca="true" t="shared" si="37" ref="D122:I122">100*D86/C86-100</f>
        <v>3.7172559224849238</v>
      </c>
      <c r="E122" s="6">
        <f t="shared" si="37"/>
        <v>9.968667671810664</v>
      </c>
      <c r="F122" s="6">
        <f t="shared" si="37"/>
        <v>7.108267499313698</v>
      </c>
      <c r="G122" s="6">
        <f t="shared" si="37"/>
        <v>10.81662396337883</v>
      </c>
      <c r="H122" s="6">
        <f t="shared" si="37"/>
        <v>8.23601221414313</v>
      </c>
      <c r="I122" s="6">
        <f t="shared" si="37"/>
        <v>8.253067509251508</v>
      </c>
    </row>
    <row r="123" spans="1:9" ht="15">
      <c r="A123" s="3" t="s">
        <v>5</v>
      </c>
      <c r="B123" s="38" t="s">
        <v>36</v>
      </c>
      <c r="C123" s="3"/>
      <c r="D123" s="6">
        <f aca="true" t="shared" si="38" ref="D123:I123">100*D87/C87-100</f>
        <v>8.151544192267409</v>
      </c>
      <c r="E123" s="6">
        <f t="shared" si="38"/>
        <v>12.67105694145583</v>
      </c>
      <c r="F123" s="6">
        <f t="shared" si="38"/>
        <v>-2.0232691878000537</v>
      </c>
      <c r="G123" s="6">
        <f t="shared" si="38"/>
        <v>8.820875813559212</v>
      </c>
      <c r="H123" s="6">
        <f t="shared" si="38"/>
        <v>0.966816728411203</v>
      </c>
      <c r="I123" s="6">
        <f t="shared" si="38"/>
        <v>5.754788966813791</v>
      </c>
    </row>
    <row r="124" spans="1:9" ht="15">
      <c r="A124" s="3" t="s">
        <v>6</v>
      </c>
      <c r="B124" s="38" t="s">
        <v>37</v>
      </c>
      <c r="C124" s="3"/>
      <c r="D124" s="6">
        <f aca="true" t="shared" si="39" ref="D124:I124">100*D88/C88-100</f>
        <v>2.659180425951263</v>
      </c>
      <c r="E124" s="6">
        <f t="shared" si="39"/>
        <v>3.7700191350109122</v>
      </c>
      <c r="F124" s="6">
        <f t="shared" si="39"/>
        <v>2.357078216932649</v>
      </c>
      <c r="G124" s="6">
        <f t="shared" si="39"/>
        <v>6.945724022782812</v>
      </c>
      <c r="H124" s="6">
        <f t="shared" si="39"/>
        <v>6.4036978206560065</v>
      </c>
      <c r="I124" s="6">
        <f t="shared" si="39"/>
        <v>7.387706649632747</v>
      </c>
    </row>
    <row r="125" spans="1:9" ht="15">
      <c r="A125" s="3" t="s">
        <v>7</v>
      </c>
      <c r="B125" s="38" t="s">
        <v>38</v>
      </c>
      <c r="C125" s="3"/>
      <c r="D125" s="6">
        <f aca="true" t="shared" si="40" ref="D125:I125">100*D89/C89-100</f>
        <v>19.06887699979667</v>
      </c>
      <c r="E125" s="6">
        <f t="shared" si="40"/>
        <v>2.5459436948635386</v>
      </c>
      <c r="F125" s="6">
        <f t="shared" si="40"/>
        <v>12.900723176611805</v>
      </c>
      <c r="G125" s="6">
        <f t="shared" si="40"/>
        <v>14.491750128181863</v>
      </c>
      <c r="H125" s="6">
        <f t="shared" si="40"/>
        <v>15.085086167304539</v>
      </c>
      <c r="I125" s="6">
        <f t="shared" si="40"/>
        <v>12.943394632799809</v>
      </c>
    </row>
    <row r="126" spans="1:9" ht="15">
      <c r="A126" s="3"/>
      <c r="B126" s="37" t="s">
        <v>39</v>
      </c>
      <c r="C126" s="21"/>
      <c r="D126" s="43">
        <f>100*D90/C90-100</f>
        <v>5.076564492376292</v>
      </c>
      <c r="E126" s="43">
        <f aca="true" t="shared" si="41" ref="E126:I127">100*E90/D90-100</f>
        <v>9.311637779206961</v>
      </c>
      <c r="F126" s="43">
        <f t="shared" si="41"/>
        <v>6.365176111190095</v>
      </c>
      <c r="G126" s="43">
        <f t="shared" si="41"/>
        <v>6.299485795109135</v>
      </c>
      <c r="H126" s="43">
        <f t="shared" si="41"/>
        <v>5.276127141069011</v>
      </c>
      <c r="I126" s="43">
        <f t="shared" si="41"/>
        <v>6.252237804204896</v>
      </c>
    </row>
    <row r="127" spans="1:9" ht="15">
      <c r="A127" s="3" t="s">
        <v>8</v>
      </c>
      <c r="B127" s="38" t="s">
        <v>40</v>
      </c>
      <c r="C127" s="3"/>
      <c r="D127" s="6">
        <f>100*D91/C91-100</f>
        <v>4.217301281179715</v>
      </c>
      <c r="E127" s="6">
        <f t="shared" si="41"/>
        <v>9.918366474485026</v>
      </c>
      <c r="F127" s="6">
        <f t="shared" si="41"/>
        <v>3.5955760739696814</v>
      </c>
      <c r="G127" s="6">
        <f t="shared" si="41"/>
        <v>5.862474171773002</v>
      </c>
      <c r="H127" s="6">
        <f t="shared" si="41"/>
        <v>6.052935223900178</v>
      </c>
      <c r="I127" s="6">
        <f t="shared" si="41"/>
        <v>5.849917551851007</v>
      </c>
    </row>
    <row r="128" spans="1:9" ht="15">
      <c r="A128" s="3" t="s">
        <v>9</v>
      </c>
      <c r="B128" s="38" t="s">
        <v>41</v>
      </c>
      <c r="C128" s="3"/>
      <c r="D128" s="6">
        <f aca="true" t="shared" si="42" ref="D128:I128">100*D92/C92-100</f>
        <v>5.9629180544705775</v>
      </c>
      <c r="E128" s="6">
        <f t="shared" si="42"/>
        <v>8.70486747290704</v>
      </c>
      <c r="F128" s="6">
        <f t="shared" si="42"/>
        <v>5.354285326500147</v>
      </c>
      <c r="G128" s="6">
        <f t="shared" si="42"/>
        <v>5.699385440755293</v>
      </c>
      <c r="H128" s="6">
        <f t="shared" si="42"/>
        <v>6.703044119976852</v>
      </c>
      <c r="I128" s="6">
        <f t="shared" si="42"/>
        <v>11.780121182984303</v>
      </c>
    </row>
    <row r="129" spans="1:9" ht="15">
      <c r="A129" s="3" t="s">
        <v>10</v>
      </c>
      <c r="B129" s="38" t="s">
        <v>42</v>
      </c>
      <c r="C129" s="3"/>
      <c r="D129" s="6">
        <f aca="true" t="shared" si="43" ref="D129:I129">100*D93/C93-100</f>
        <v>0.9137785310699229</v>
      </c>
      <c r="E129" s="6">
        <f t="shared" si="43"/>
        <v>3.0657785387861765</v>
      </c>
      <c r="F129" s="6">
        <f t="shared" si="43"/>
        <v>1.7265673960721273</v>
      </c>
      <c r="G129" s="6">
        <f t="shared" si="43"/>
        <v>4.088567359936192</v>
      </c>
      <c r="H129" s="6">
        <f t="shared" si="43"/>
        <v>3.0787033135270576</v>
      </c>
      <c r="I129" s="6">
        <f t="shared" si="43"/>
        <v>5.163298065122234</v>
      </c>
    </row>
    <row r="130" spans="1:9" ht="15">
      <c r="A130" s="3" t="s">
        <v>11</v>
      </c>
      <c r="B130" s="38" t="s">
        <v>43</v>
      </c>
      <c r="C130" s="3"/>
      <c r="D130" s="6">
        <f aca="true" t="shared" si="44" ref="D130:I130">100*D94/C94-100</f>
        <v>11.633715355888611</v>
      </c>
      <c r="E130" s="6">
        <f t="shared" si="44"/>
        <v>10.320750664335264</v>
      </c>
      <c r="F130" s="6">
        <f t="shared" si="44"/>
        <v>7.758290963944006</v>
      </c>
      <c r="G130" s="6">
        <f t="shared" si="44"/>
        <v>2.227687873140596</v>
      </c>
      <c r="H130" s="6">
        <f t="shared" si="44"/>
        <v>6.163534921181949</v>
      </c>
      <c r="I130" s="6">
        <f t="shared" si="44"/>
        <v>9.063336048953929</v>
      </c>
    </row>
    <row r="131" spans="1:9" ht="15">
      <c r="A131" s="5" t="s">
        <v>12</v>
      </c>
      <c r="B131" s="38" t="s">
        <v>44</v>
      </c>
      <c r="C131" s="3"/>
      <c r="D131" s="6">
        <f aca="true" t="shared" si="45" ref="D131:I131">100*D95/C95-100</f>
        <v>-1.1097355558702304</v>
      </c>
      <c r="E131" s="6">
        <f t="shared" si="45"/>
        <v>10.516115970187997</v>
      </c>
      <c r="F131" s="6">
        <f t="shared" si="45"/>
        <v>11.28842256567198</v>
      </c>
      <c r="G131" s="6">
        <f t="shared" si="45"/>
        <v>1.1098974378948725</v>
      </c>
      <c r="H131" s="6">
        <f t="shared" si="45"/>
        <v>-2.8360748827332003</v>
      </c>
      <c r="I131" s="6">
        <f t="shared" si="45"/>
        <v>-0.4962008160441087</v>
      </c>
    </row>
    <row r="132" spans="1:9" ht="15">
      <c r="A132" s="3" t="s">
        <v>13</v>
      </c>
      <c r="B132" s="38" t="s">
        <v>45</v>
      </c>
      <c r="C132" s="3"/>
      <c r="D132" s="6">
        <f aca="true" t="shared" si="46" ref="D132:I132">100*D96/C96-100</f>
        <v>4.156474911916561</v>
      </c>
      <c r="E132" s="6">
        <f t="shared" si="46"/>
        <v>4.206420471416806</v>
      </c>
      <c r="F132" s="6">
        <f t="shared" si="46"/>
        <v>4.2640160441715125</v>
      </c>
      <c r="G132" s="6">
        <f t="shared" si="46"/>
        <v>4.322233741976746</v>
      </c>
      <c r="H132" s="6">
        <f t="shared" si="46"/>
        <v>4.381054253402326</v>
      </c>
      <c r="I132" s="6">
        <f t="shared" si="46"/>
        <v>4.440455195988179</v>
      </c>
    </row>
    <row r="133" spans="1:9" ht="15">
      <c r="A133" s="3" t="s">
        <v>14</v>
      </c>
      <c r="B133" s="38" t="s">
        <v>46</v>
      </c>
      <c r="C133" s="3"/>
      <c r="D133" s="6">
        <f aca="true" t="shared" si="47" ref="D133:I133">100*D97/C97-100</f>
        <v>19.49678444015987</v>
      </c>
      <c r="E133" s="6">
        <f t="shared" si="47"/>
        <v>16.315739818022664</v>
      </c>
      <c r="F133" s="6">
        <f t="shared" si="47"/>
        <v>15.672845073955031</v>
      </c>
      <c r="G133" s="6">
        <f t="shared" si="47"/>
        <v>17.00059751903143</v>
      </c>
      <c r="H133" s="6">
        <f t="shared" si="47"/>
        <v>14.530351023434704</v>
      </c>
      <c r="I133" s="6">
        <f t="shared" si="47"/>
        <v>9.944178881248845</v>
      </c>
    </row>
    <row r="134" spans="1:9" ht="15">
      <c r="A134" s="3" t="s">
        <v>15</v>
      </c>
      <c r="B134" s="38" t="s">
        <v>47</v>
      </c>
      <c r="C134" s="3"/>
      <c r="D134" s="6">
        <f aca="true" t="shared" si="48" ref="D134:I134">100*D98/C98-100</f>
        <v>17.18041068338094</v>
      </c>
      <c r="E134" s="6">
        <f t="shared" si="48"/>
        <v>18.980520517323953</v>
      </c>
      <c r="F134" s="6">
        <f t="shared" si="48"/>
        <v>10.50759888616767</v>
      </c>
      <c r="G134" s="6">
        <f t="shared" si="48"/>
        <v>19.578615015634938</v>
      </c>
      <c r="H134" s="6">
        <f t="shared" si="48"/>
        <v>10.7587759385261</v>
      </c>
      <c r="I134" s="6">
        <f t="shared" si="48"/>
        <v>5.594723730320922</v>
      </c>
    </row>
    <row r="135" spans="1:9" ht="15">
      <c r="A135" s="5" t="s">
        <v>16</v>
      </c>
      <c r="B135" s="38" t="s">
        <v>48</v>
      </c>
      <c r="C135" s="3"/>
      <c r="D135" s="6">
        <f aca="true" t="shared" si="49" ref="D135:I135">100*D99/C99-100</f>
        <v>9.690045391342167</v>
      </c>
      <c r="E135" s="6">
        <f t="shared" si="49"/>
        <v>6.742446351156701</v>
      </c>
      <c r="F135" s="6">
        <f t="shared" si="49"/>
        <v>7.223673663685901</v>
      </c>
      <c r="G135" s="6">
        <f t="shared" si="49"/>
        <v>5.391009426855518</v>
      </c>
      <c r="H135" s="6">
        <f t="shared" si="49"/>
        <v>2.36331990125214</v>
      </c>
      <c r="I135" s="6">
        <f t="shared" si="49"/>
        <v>3.080801324030716</v>
      </c>
    </row>
    <row r="136" spans="1:9" ht="15">
      <c r="A136" s="5" t="s">
        <v>17</v>
      </c>
      <c r="B136" s="38" t="s">
        <v>49</v>
      </c>
      <c r="C136" s="3"/>
      <c r="D136" s="6">
        <f aca="true" t="shared" si="50" ref="D136:I136">100*D100/C100-100</f>
        <v>0.25952661207951166</v>
      </c>
      <c r="E136" s="6">
        <f t="shared" si="50"/>
        <v>13.416813112303132</v>
      </c>
      <c r="F136" s="6">
        <f t="shared" si="50"/>
        <v>10.385148455932224</v>
      </c>
      <c r="G136" s="6">
        <f t="shared" si="50"/>
        <v>10.443368722110023</v>
      </c>
      <c r="H136" s="6">
        <f t="shared" si="50"/>
        <v>7.272414513066877</v>
      </c>
      <c r="I136" s="6">
        <f t="shared" si="50"/>
        <v>6.561996077421512</v>
      </c>
    </row>
    <row r="137" spans="1:9" ht="15">
      <c r="A137" s="5" t="s">
        <v>18</v>
      </c>
      <c r="B137" s="38" t="s">
        <v>50</v>
      </c>
      <c r="C137" s="3"/>
      <c r="D137" s="6">
        <f aca="true" t="shared" si="51" ref="D137:I137">100*D101/C101-100</f>
        <v>-3.0798951523970004</v>
      </c>
      <c r="E137" s="6">
        <f t="shared" si="51"/>
        <v>8.426395221175497</v>
      </c>
      <c r="F137" s="6">
        <f t="shared" si="51"/>
        <v>5.122389549975495</v>
      </c>
      <c r="G137" s="6">
        <f t="shared" si="51"/>
        <v>5.553315701754897</v>
      </c>
      <c r="H137" s="6">
        <f t="shared" si="51"/>
        <v>7.617531661045348</v>
      </c>
      <c r="I137" s="6">
        <f t="shared" si="51"/>
        <v>8.092124134342782</v>
      </c>
    </row>
    <row r="138" spans="1:9" ht="15">
      <c r="A138" s="3" t="s">
        <v>19</v>
      </c>
      <c r="B138" s="38" t="s">
        <v>51</v>
      </c>
      <c r="C138" s="3"/>
      <c r="D138" s="6">
        <f aca="true" t="shared" si="52" ref="D138:I138">100*D102/C102-100</f>
        <v>7.070021134256294</v>
      </c>
      <c r="E138" s="6">
        <f t="shared" si="52"/>
        <v>8.541015559729402</v>
      </c>
      <c r="F138" s="6">
        <f t="shared" si="52"/>
        <v>7.742583602258506</v>
      </c>
      <c r="G138" s="6">
        <f t="shared" si="52"/>
        <v>12.724037789214321</v>
      </c>
      <c r="H138" s="6">
        <f t="shared" si="52"/>
        <v>9.915441557054024</v>
      </c>
      <c r="I138" s="6">
        <f t="shared" si="52"/>
        <v>13.679639352206777</v>
      </c>
    </row>
    <row r="139" spans="1:9" ht="15">
      <c r="A139" s="3" t="s">
        <v>20</v>
      </c>
      <c r="B139" s="38" t="s">
        <v>52</v>
      </c>
      <c r="C139" s="3"/>
      <c r="D139" s="6">
        <f aca="true" t="shared" si="53" ref="D139:I139">100*D103/C103-100</f>
        <v>11.251286646109378</v>
      </c>
      <c r="E139" s="6">
        <f t="shared" si="53"/>
        <v>11.991277055759596</v>
      </c>
      <c r="F139" s="6">
        <f t="shared" si="53"/>
        <v>4.729998688455765</v>
      </c>
      <c r="G139" s="6">
        <f t="shared" si="53"/>
        <v>13.46023150275012</v>
      </c>
      <c r="H139" s="6">
        <f t="shared" si="53"/>
        <v>12.01621088594024</v>
      </c>
      <c r="I139" s="6">
        <f t="shared" si="53"/>
        <v>6.497741916561097</v>
      </c>
    </row>
    <row r="140" spans="1:9" ht="15">
      <c r="A140" s="3" t="s">
        <v>21</v>
      </c>
      <c r="B140" s="38" t="s">
        <v>53</v>
      </c>
      <c r="C140" s="3"/>
      <c r="D140" s="6">
        <f aca="true" t="shared" si="54" ref="D140:I142">100*D104/C104-100</f>
        <v>3.1769201322720306</v>
      </c>
      <c r="E140" s="6">
        <f t="shared" si="54"/>
        <v>3.1820543663567094</v>
      </c>
      <c r="F140" s="6">
        <f t="shared" si="54"/>
        <v>3.1946550715962303</v>
      </c>
      <c r="G140" s="6">
        <f t="shared" si="54"/>
        <v>3.2055976036017455</v>
      </c>
      <c r="H140" s="6">
        <f t="shared" si="54"/>
        <v>3.1662800545691</v>
      </c>
      <c r="I140" s="6">
        <f t="shared" si="54"/>
        <v>3.1291915908908834</v>
      </c>
    </row>
    <row r="141" spans="1:9" ht="15">
      <c r="A141" s="7"/>
      <c r="B141" s="39" t="s">
        <v>54</v>
      </c>
      <c r="C141" s="7"/>
      <c r="D141" s="43">
        <f>100*D105/C105-100</f>
        <v>5.73221885675342</v>
      </c>
      <c r="E141" s="43">
        <f>100*E105/D105-100</f>
        <v>7.702905029166388</v>
      </c>
      <c r="F141" s="43">
        <f>100*F105/E105-100</f>
        <v>6.938920476993928</v>
      </c>
      <c r="G141" s="43">
        <f>100*G105/F105-100</f>
        <v>7.306631608536563</v>
      </c>
      <c r="H141" s="43">
        <f>100*H105/G105-100</f>
        <v>6.960813652690817</v>
      </c>
      <c r="I141" s="43">
        <f>100*I105/H105-100</f>
        <v>6.862673255872622</v>
      </c>
    </row>
    <row r="142" spans="1:9" ht="15">
      <c r="A142" s="3"/>
      <c r="B142" s="38" t="s">
        <v>55</v>
      </c>
      <c r="C142" s="3"/>
      <c r="D142" s="6">
        <f t="shared" si="54"/>
        <v>17.486334621112633</v>
      </c>
      <c r="E142" s="6">
        <f t="shared" si="54"/>
        <v>-2.176750022396206</v>
      </c>
      <c r="F142" s="6">
        <f t="shared" si="54"/>
        <v>-1.7061496000569747</v>
      </c>
      <c r="G142" s="6">
        <f t="shared" si="54"/>
        <v>2.0338794211966302</v>
      </c>
      <c r="H142" s="6">
        <f t="shared" si="54"/>
        <v>4.599751168425641</v>
      </c>
      <c r="I142" s="6">
        <f t="shared" si="54"/>
        <v>7.98987526002341</v>
      </c>
    </row>
    <row r="143" spans="1:9" ht="15">
      <c r="A143" s="2"/>
      <c r="B143" s="40" t="s">
        <v>57</v>
      </c>
      <c r="C143" s="8"/>
      <c r="D143" s="44">
        <f>100*D107/C107-100</f>
        <v>6.781585600604487</v>
      </c>
      <c r="E143" s="44">
        <f>100*E107/D107-100</f>
        <v>6.732461868416365</v>
      </c>
      <c r="F143" s="44">
        <f>100*F107/E107-100</f>
        <v>6.16062877406948</v>
      </c>
      <c r="G143" s="44">
        <f>100*G107/F107-100</f>
        <v>6.867116196407622</v>
      </c>
      <c r="H143" s="44">
        <f>100*H107/G107-100</f>
        <v>6.772905969513857</v>
      </c>
      <c r="I143" s="44">
        <f>100*I107/H107-100</f>
        <v>6.950556969080694</v>
      </c>
    </row>
    <row r="146" spans="2:12" ht="15">
      <c r="B146" s="45" t="s">
        <v>68</v>
      </c>
      <c r="C146" s="45"/>
      <c r="D146" s="45"/>
      <c r="E146" s="45"/>
      <c r="F146" s="45"/>
      <c r="G146" s="45"/>
      <c r="H146" s="45"/>
      <c r="I146" s="45"/>
      <c r="J146" s="61"/>
      <c r="K146" s="61"/>
      <c r="L146" s="61"/>
    </row>
    <row r="147" spans="2:12" ht="15">
      <c r="B147" s="45" t="s">
        <v>60</v>
      </c>
      <c r="C147" s="45"/>
      <c r="D147" s="45"/>
      <c r="E147" s="45"/>
      <c r="F147" s="45"/>
      <c r="G147" s="45"/>
      <c r="H147" s="45"/>
      <c r="I147" s="45"/>
      <c r="J147" s="45"/>
      <c r="K147" s="45"/>
      <c r="L147" s="45"/>
    </row>
    <row r="148" spans="2:12" ht="15">
      <c r="B148" s="62" t="s">
        <v>67</v>
      </c>
      <c r="C148" s="62"/>
      <c r="D148" s="62"/>
      <c r="E148" s="62"/>
      <c r="F148" s="62"/>
      <c r="G148" s="62"/>
      <c r="H148" s="62"/>
      <c r="I148" s="62"/>
      <c r="J148" s="62"/>
      <c r="K148" s="62"/>
      <c r="L148" s="62"/>
    </row>
    <row r="149" spans="2:12" ht="15">
      <c r="B149" s="14" t="s">
        <v>70</v>
      </c>
      <c r="C149" s="46" t="s">
        <v>0</v>
      </c>
      <c r="D149" s="46" t="s">
        <v>1</v>
      </c>
      <c r="E149" s="46" t="s">
        <v>22</v>
      </c>
      <c r="F149" s="46" t="s">
        <v>23</v>
      </c>
      <c r="G149" s="46" t="s">
        <v>24</v>
      </c>
      <c r="H149" s="46" t="s">
        <v>25</v>
      </c>
      <c r="I149" s="46" t="s">
        <v>26</v>
      </c>
      <c r="J149" s="9"/>
      <c r="K149" s="47"/>
      <c r="L149" s="47"/>
    </row>
    <row r="150" spans="2:12" ht="15">
      <c r="B150" s="64" t="s">
        <v>71</v>
      </c>
      <c r="C150" s="65">
        <f aca="true" t="shared" si="55" ref="C150:I150">C151+C155+C159-C162+C165</f>
        <v>62318659.036803916</v>
      </c>
      <c r="D150" s="65">
        <f t="shared" si="55"/>
        <v>72977199.8241934</v>
      </c>
      <c r="E150" s="65">
        <f t="shared" si="55"/>
        <v>82603387.74070276</v>
      </c>
      <c r="F150" s="65">
        <f t="shared" si="55"/>
        <v>94349315.56371532</v>
      </c>
      <c r="G150" s="65">
        <f t="shared" si="55"/>
        <v>108362324.28951599</v>
      </c>
      <c r="H150" s="65">
        <f t="shared" si="55"/>
        <v>118744498.43721421</v>
      </c>
      <c r="I150" s="65">
        <f t="shared" si="55"/>
        <v>129364353.34182064</v>
      </c>
      <c r="K150" s="47"/>
      <c r="L150" s="47"/>
    </row>
    <row r="151" spans="2:12" ht="15">
      <c r="B151" s="11" t="s">
        <v>72</v>
      </c>
      <c r="C151" s="48">
        <f aca="true" t="shared" si="56" ref="C151:I151">C152+C153+C154</f>
        <v>48841250.00020135</v>
      </c>
      <c r="D151" s="48">
        <f t="shared" si="56"/>
        <v>56171499.33933351</v>
      </c>
      <c r="E151" s="48">
        <f t="shared" si="56"/>
        <v>62297763.73404365</v>
      </c>
      <c r="F151" s="48">
        <f t="shared" si="56"/>
        <v>69619572.40944284</v>
      </c>
      <c r="G151" s="48">
        <f t="shared" si="56"/>
        <v>74761714.52002198</v>
      </c>
      <c r="H151" s="48">
        <f t="shared" si="56"/>
        <v>81577248.60680342</v>
      </c>
      <c r="I151" s="48">
        <f t="shared" si="56"/>
        <v>88207317.41998121</v>
      </c>
      <c r="K151" s="47"/>
      <c r="L151" s="47"/>
    </row>
    <row r="152" spans="2:12" ht="15">
      <c r="B152" s="25" t="s">
        <v>73</v>
      </c>
      <c r="C152" s="49">
        <v>6497974.988052165</v>
      </c>
      <c r="D152" s="49">
        <v>7330732.8696200065</v>
      </c>
      <c r="E152" s="49">
        <v>8151129.941096095</v>
      </c>
      <c r="F152" s="50">
        <v>9366334.434213225</v>
      </c>
      <c r="G152" s="50">
        <v>9824676.594790012</v>
      </c>
      <c r="H152" s="50">
        <v>10097404.182146378</v>
      </c>
      <c r="I152" s="50">
        <v>10467841.070908202</v>
      </c>
      <c r="K152" s="47"/>
      <c r="L152" s="47"/>
    </row>
    <row r="153" spans="2:12" ht="15">
      <c r="B153" s="25" t="s">
        <v>74</v>
      </c>
      <c r="C153" s="49">
        <v>42196070.147380866</v>
      </c>
      <c r="D153" s="49">
        <v>48675221.06804376</v>
      </c>
      <c r="E153" s="49">
        <v>53954462.57149298</v>
      </c>
      <c r="F153" s="50">
        <v>60047089.418577686</v>
      </c>
      <c r="G153" s="49">
        <v>64699505.478900954</v>
      </c>
      <c r="H153" s="49">
        <v>71211545.10320322</v>
      </c>
      <c r="I153" s="49">
        <v>77442970.41782779</v>
      </c>
      <c r="K153" s="47"/>
      <c r="L153" s="47"/>
    </row>
    <row r="154" spans="2:12" ht="15">
      <c r="B154" s="12" t="s">
        <v>75</v>
      </c>
      <c r="C154" s="49">
        <v>147204.8647683192</v>
      </c>
      <c r="D154" s="49">
        <v>165545.40166974877</v>
      </c>
      <c r="E154" s="49">
        <v>192171.22145457464</v>
      </c>
      <c r="F154" s="49">
        <v>206148.55665193757</v>
      </c>
      <c r="G154" s="49">
        <v>237532.4463310095</v>
      </c>
      <c r="H154" s="49">
        <v>268299.32145380386</v>
      </c>
      <c r="I154" s="49">
        <v>296505.9312452289</v>
      </c>
      <c r="K154" s="47"/>
      <c r="L154" s="47"/>
    </row>
    <row r="155" spans="2:12" ht="15">
      <c r="B155" s="51" t="s">
        <v>76</v>
      </c>
      <c r="C155" s="48">
        <f>C156+C158+C157</f>
        <v>21714587.309920013</v>
      </c>
      <c r="D155" s="48">
        <f aca="true" t="shared" si="57" ref="D155:I155">D156+D158+D157</f>
        <v>27344522.295215685</v>
      </c>
      <c r="E155" s="48">
        <f t="shared" si="57"/>
        <v>31103452.433915738</v>
      </c>
      <c r="F155" s="48">
        <f t="shared" si="57"/>
        <v>30907601.921777874</v>
      </c>
      <c r="G155" s="48">
        <f t="shared" si="57"/>
        <v>34865346.4855419</v>
      </c>
      <c r="H155" s="48">
        <f t="shared" si="57"/>
        <v>40427426.70363612</v>
      </c>
      <c r="I155" s="48">
        <f t="shared" si="57"/>
        <v>50383140.16858136</v>
      </c>
      <c r="K155" s="47"/>
      <c r="L155" s="47"/>
    </row>
    <row r="156" spans="2:12" ht="15">
      <c r="B156" s="12" t="s">
        <v>77</v>
      </c>
      <c r="C156" s="49">
        <v>20543461.1851439</v>
      </c>
      <c r="D156" s="49">
        <v>24780897.395280417</v>
      </c>
      <c r="E156" s="49">
        <v>27399832.17144252</v>
      </c>
      <c r="F156" s="50">
        <v>30070194.708251245</v>
      </c>
      <c r="G156" s="49">
        <v>35492827.71238468</v>
      </c>
      <c r="H156" s="49">
        <v>42141920.84324282</v>
      </c>
      <c r="I156" s="49">
        <v>50316239.08982214</v>
      </c>
      <c r="K156" s="47"/>
      <c r="L156" s="47"/>
    </row>
    <row r="157" spans="2:12" ht="15">
      <c r="B157" s="66" t="s">
        <v>78</v>
      </c>
      <c r="C157" s="49">
        <v>806020.5917324293</v>
      </c>
      <c r="D157" s="49">
        <v>766580.5639640333</v>
      </c>
      <c r="E157" s="49">
        <v>756477.4185363754</v>
      </c>
      <c r="F157" s="50">
        <v>903043.1141626867</v>
      </c>
      <c r="G157" s="49">
        <v>1105405.6112478054</v>
      </c>
      <c r="H157" s="49">
        <v>1006179.3933979878</v>
      </c>
      <c r="I157" s="49">
        <v>1215103.6149696305</v>
      </c>
      <c r="K157" s="47"/>
      <c r="L157" s="47"/>
    </row>
    <row r="158" spans="2:12" ht="15">
      <c r="B158" s="12" t="s">
        <v>79</v>
      </c>
      <c r="C158" s="49">
        <v>365105.53304368485</v>
      </c>
      <c r="D158" s="49">
        <v>1797044.3359712358</v>
      </c>
      <c r="E158" s="49">
        <v>2947142.8439368433</v>
      </c>
      <c r="F158" s="50">
        <v>-65635.9006360569</v>
      </c>
      <c r="G158" s="50">
        <v>-1732886.8380905872</v>
      </c>
      <c r="H158" s="50">
        <v>-2720673.5330046862</v>
      </c>
      <c r="I158" s="50">
        <v>-1148202.5362104154</v>
      </c>
      <c r="K158" s="47"/>
      <c r="L158" s="47"/>
    </row>
    <row r="159" spans="2:12" ht="15">
      <c r="B159" s="10" t="s">
        <v>80</v>
      </c>
      <c r="C159" s="48">
        <f>C160+C161</f>
        <v>13941974.447735267</v>
      </c>
      <c r="D159" s="48">
        <f aca="true" t="shared" si="58" ref="D159:I159">D160+D161</f>
        <v>13874574.107307479</v>
      </c>
      <c r="E159" s="48">
        <f t="shared" si="58"/>
        <v>14925779.14203076</v>
      </c>
      <c r="F159" s="48">
        <f t="shared" si="58"/>
        <v>16138366.809048884</v>
      </c>
      <c r="G159" s="48">
        <f t="shared" si="58"/>
        <v>17717212.557318628</v>
      </c>
      <c r="H159" s="48">
        <f t="shared" si="58"/>
        <v>17993324.155823298</v>
      </c>
      <c r="I159" s="48">
        <f t="shared" si="58"/>
        <v>17799491.52606269</v>
      </c>
      <c r="K159" s="47"/>
      <c r="L159" s="47"/>
    </row>
    <row r="160" spans="2:12" ht="15">
      <c r="B160" s="12" t="s">
        <v>81</v>
      </c>
      <c r="C160" s="49">
        <v>9256365.100000003</v>
      </c>
      <c r="D160" s="49">
        <v>8403257.399999997</v>
      </c>
      <c r="E160" s="49">
        <v>8441486.800000003</v>
      </c>
      <c r="F160" s="49">
        <v>8708689.851087907</v>
      </c>
      <c r="G160" s="49">
        <v>9177377.126540892</v>
      </c>
      <c r="H160" s="49">
        <v>8924521.562602006</v>
      </c>
      <c r="I160" s="49">
        <v>8265768.140442016</v>
      </c>
      <c r="K160" s="47"/>
      <c r="L160" s="47"/>
    </row>
    <row r="161" spans="2:12" ht="15">
      <c r="B161" s="12" t="s">
        <v>39</v>
      </c>
      <c r="C161" s="49">
        <v>4685609.347735263</v>
      </c>
      <c r="D161" s="49">
        <v>5471316.707307482</v>
      </c>
      <c r="E161" s="49">
        <v>6484292.342030758</v>
      </c>
      <c r="F161" s="49">
        <v>7429676.957960975</v>
      </c>
      <c r="G161" s="49">
        <v>8539835.430777736</v>
      </c>
      <c r="H161" s="49">
        <v>9068802.59322129</v>
      </c>
      <c r="I161" s="49">
        <v>9533723.385620674</v>
      </c>
      <c r="K161" s="47"/>
      <c r="L161" s="47"/>
    </row>
    <row r="162" spans="2:12" ht="15">
      <c r="B162" s="10" t="s">
        <v>82</v>
      </c>
      <c r="C162" s="48">
        <f>C163+C164</f>
        <v>19940423.723881956</v>
      </c>
      <c r="D162" s="48">
        <f aca="true" t="shared" si="59" ref="D162:I162">D163+D164</f>
        <v>21614687.232931763</v>
      </c>
      <c r="E162" s="48">
        <f t="shared" si="59"/>
        <v>22539831.66049935</v>
      </c>
      <c r="F162" s="48">
        <f t="shared" si="59"/>
        <v>22316225.576554283</v>
      </c>
      <c r="G162" s="48">
        <f t="shared" si="59"/>
        <v>20665232.036045704</v>
      </c>
      <c r="H162" s="48">
        <f t="shared" si="59"/>
        <v>20320749.45977714</v>
      </c>
      <c r="I162" s="48">
        <f t="shared" si="59"/>
        <v>22522249.04490334</v>
      </c>
      <c r="K162" s="47"/>
      <c r="L162" s="47"/>
    </row>
    <row r="163" spans="2:12" ht="15">
      <c r="B163" s="12" t="s">
        <v>81</v>
      </c>
      <c r="C163" s="49">
        <v>16227331.757</v>
      </c>
      <c r="D163" s="49">
        <v>17628318.708000004</v>
      </c>
      <c r="E163" s="49">
        <v>18054008.336</v>
      </c>
      <c r="F163" s="49">
        <v>16955418.675483305</v>
      </c>
      <c r="G163" s="50">
        <v>15602694.143959664</v>
      </c>
      <c r="H163" s="49">
        <v>15816338.192335308</v>
      </c>
      <c r="I163" s="52">
        <v>17625265.741350543</v>
      </c>
      <c r="K163" s="47"/>
      <c r="L163" s="47"/>
    </row>
    <row r="164" spans="2:12" ht="15">
      <c r="B164" s="12" t="s">
        <v>39</v>
      </c>
      <c r="C164" s="49">
        <v>3713091.966881958</v>
      </c>
      <c r="D164" s="49">
        <v>3986368.524931757</v>
      </c>
      <c r="E164" s="49">
        <v>4485823.324499348</v>
      </c>
      <c r="F164" s="49">
        <v>5360806.90107098</v>
      </c>
      <c r="G164" s="50">
        <v>5062537.892086039</v>
      </c>
      <c r="H164" s="49">
        <v>4504411.26744183</v>
      </c>
      <c r="I164" s="50">
        <v>4896983.303552799</v>
      </c>
      <c r="K164" s="47"/>
      <c r="L164" s="47"/>
    </row>
    <row r="165" spans="2:12" ht="15.75" thickBot="1">
      <c r="B165" s="53" t="s">
        <v>83</v>
      </c>
      <c r="C165" s="54">
        <v>-2238728.9971707463</v>
      </c>
      <c r="D165" s="54">
        <v>-2798708.6847315133</v>
      </c>
      <c r="E165" s="54">
        <v>-3183775.9087880403</v>
      </c>
      <c r="F165" s="54">
        <v>0</v>
      </c>
      <c r="G165" s="54">
        <v>1683282.7626791745</v>
      </c>
      <c r="H165" s="54">
        <v>-932751.5692714602</v>
      </c>
      <c r="I165" s="54">
        <v>-4503346.727901295</v>
      </c>
      <c r="K165" s="47"/>
      <c r="L165" s="47"/>
    </row>
    <row r="166" spans="2:12" s="9" customFormat="1" ht="15.75" thickTop="1">
      <c r="B166" s="67"/>
      <c r="C166" s="68"/>
      <c r="D166" s="68"/>
      <c r="E166" s="68"/>
      <c r="F166" s="68"/>
      <c r="G166" s="68"/>
      <c r="H166" s="68"/>
      <c r="I166" s="68"/>
      <c r="K166" s="47"/>
      <c r="L166" s="47"/>
    </row>
    <row r="168" spans="2:9" s="9" customFormat="1" ht="15">
      <c r="B168" s="45" t="s">
        <v>68</v>
      </c>
      <c r="C168" s="45"/>
      <c r="D168" s="45"/>
      <c r="E168" s="45"/>
      <c r="F168" s="45"/>
      <c r="G168" s="45"/>
      <c r="H168" s="45"/>
      <c r="I168" s="45"/>
    </row>
    <row r="169" spans="2:9" ht="15">
      <c r="B169" s="45" t="s">
        <v>63</v>
      </c>
      <c r="C169" s="45"/>
      <c r="D169" s="45"/>
      <c r="E169" s="45"/>
      <c r="F169" s="45"/>
      <c r="G169" s="45"/>
      <c r="H169" s="45"/>
      <c r="I169" s="45"/>
    </row>
    <row r="170" spans="2:9" ht="15">
      <c r="B170" s="62" t="s">
        <v>69</v>
      </c>
      <c r="C170" s="62"/>
      <c r="D170" s="62"/>
      <c r="E170" s="62"/>
      <c r="F170" s="62"/>
      <c r="G170" s="62"/>
      <c r="H170" s="62"/>
      <c r="I170" s="62"/>
    </row>
    <row r="171" spans="2:9" ht="15">
      <c r="B171" s="14" t="s">
        <v>70</v>
      </c>
      <c r="C171" s="46" t="s">
        <v>0</v>
      </c>
      <c r="D171" s="46" t="s">
        <v>1</v>
      </c>
      <c r="E171" s="46" t="s">
        <v>22</v>
      </c>
      <c r="F171" s="46" t="s">
        <v>23</v>
      </c>
      <c r="G171" s="46" t="s">
        <v>24</v>
      </c>
      <c r="H171" s="63">
        <v>2017</v>
      </c>
      <c r="I171" s="46" t="s">
        <v>26</v>
      </c>
    </row>
    <row r="172" spans="2:9" ht="15">
      <c r="B172" s="64" t="s">
        <v>71</v>
      </c>
      <c r="C172" s="65">
        <f aca="true" t="shared" si="60" ref="C172:I172">C173+C177+C181-C184+C187</f>
        <v>77979847.14210308</v>
      </c>
      <c r="D172" s="65">
        <f t="shared" si="60"/>
        <v>83268117.22726533</v>
      </c>
      <c r="E172" s="65">
        <f t="shared" si="60"/>
        <v>88874111.4681392</v>
      </c>
      <c r="F172" s="65">
        <f t="shared" si="60"/>
        <v>94349315.551944</v>
      </c>
      <c r="G172" s="65">
        <f t="shared" si="60"/>
        <v>100828392.68141125</v>
      </c>
      <c r="H172" s="65">
        <f t="shared" si="60"/>
        <v>107657404.90829544</v>
      </c>
      <c r="I172" s="65">
        <f t="shared" si="60"/>
        <v>115140194.16788036</v>
      </c>
    </row>
    <row r="173" spans="2:9" ht="15">
      <c r="B173" s="11" t="s">
        <v>72</v>
      </c>
      <c r="C173" s="48">
        <f aca="true" t="shared" si="61" ref="C173:I173">C174+C175+C176</f>
        <v>59307279.43783467</v>
      </c>
      <c r="D173" s="48">
        <f t="shared" si="61"/>
        <v>61881807.047759615</v>
      </c>
      <c r="E173" s="48">
        <f t="shared" si="61"/>
        <v>65250579.742405295</v>
      </c>
      <c r="F173" s="48">
        <f t="shared" si="61"/>
        <v>69619572.40944284</v>
      </c>
      <c r="G173" s="48">
        <f t="shared" si="61"/>
        <v>70594782.38193245</v>
      </c>
      <c r="H173" s="48">
        <f t="shared" si="61"/>
        <v>73603189.32640925</v>
      </c>
      <c r="I173" s="48">
        <f t="shared" si="61"/>
        <v>77820837.51339486</v>
      </c>
    </row>
    <row r="174" spans="2:9" ht="15">
      <c r="B174" s="25" t="s">
        <v>73</v>
      </c>
      <c r="C174" s="55">
        <v>7770261.360543599</v>
      </c>
      <c r="D174" s="55">
        <v>8058996.037667618</v>
      </c>
      <c r="E174" s="56">
        <v>8548397.778662385</v>
      </c>
      <c r="F174" s="56">
        <v>9366334.434213225</v>
      </c>
      <c r="G174" s="56">
        <v>9667250.851173703</v>
      </c>
      <c r="H174" s="56">
        <v>9771805.559800612</v>
      </c>
      <c r="I174" s="57">
        <v>9968647.975133806</v>
      </c>
    </row>
    <row r="175" spans="2:9" ht="15">
      <c r="B175" s="25" t="s">
        <v>74</v>
      </c>
      <c r="C175" s="57">
        <v>51370797.9655432</v>
      </c>
      <c r="D175" s="57">
        <v>53641789.63528728</v>
      </c>
      <c r="E175" s="58">
        <v>56500910.911420494</v>
      </c>
      <c r="F175" s="57">
        <v>60047089.418577686</v>
      </c>
      <c r="G175" s="57">
        <v>60697765.79508266</v>
      </c>
      <c r="H175" s="57">
        <v>63578380.896096386</v>
      </c>
      <c r="I175" s="57">
        <v>67577020.4180069</v>
      </c>
    </row>
    <row r="176" spans="2:9" ht="15">
      <c r="B176" s="12" t="s">
        <v>75</v>
      </c>
      <c r="C176" s="57">
        <v>166220.11174787028</v>
      </c>
      <c r="D176" s="57">
        <v>181021.37480471915</v>
      </c>
      <c r="E176" s="57">
        <v>201271.0523224184</v>
      </c>
      <c r="F176" s="57">
        <v>206148.55665193757</v>
      </c>
      <c r="G176" s="57">
        <v>229765.7356761022</v>
      </c>
      <c r="H176" s="57">
        <v>253002.87051224452</v>
      </c>
      <c r="I176" s="57">
        <v>275169.12025415647</v>
      </c>
    </row>
    <row r="177" spans="2:9" ht="15">
      <c r="B177" s="51" t="s">
        <v>76</v>
      </c>
      <c r="C177" s="59">
        <f aca="true" t="shared" si="62" ref="C177:H177">C178+C180+C179</f>
        <v>23424588.249767933</v>
      </c>
      <c r="D177" s="59">
        <f t="shared" si="62"/>
        <v>29019242.993854642</v>
      </c>
      <c r="E177" s="59">
        <f t="shared" si="62"/>
        <v>31803806.022439737</v>
      </c>
      <c r="F177" s="59">
        <f t="shared" si="62"/>
        <v>30907601.92177784</v>
      </c>
      <c r="G177" s="59">
        <f t="shared" si="62"/>
        <v>33795169.16412385</v>
      </c>
      <c r="H177" s="59">
        <f t="shared" si="62"/>
        <v>38338123.40210694</v>
      </c>
      <c r="I177" s="59">
        <v>45360123.61181754</v>
      </c>
    </row>
    <row r="178" spans="2:9" ht="15">
      <c r="B178" s="12" t="s">
        <v>77</v>
      </c>
      <c r="C178" s="57">
        <v>22298478.8672748</v>
      </c>
      <c r="D178" s="57">
        <v>26190461.029016417</v>
      </c>
      <c r="E178" s="58">
        <v>28081728.25050209</v>
      </c>
      <c r="F178" s="57">
        <v>30070194.708251245</v>
      </c>
      <c r="G178" s="57">
        <v>34878462.28746654</v>
      </c>
      <c r="H178" s="57">
        <v>40376858.34410193</v>
      </c>
      <c r="I178" s="57">
        <v>46636420.57265394</v>
      </c>
    </row>
    <row r="179" spans="2:9" ht="15">
      <c r="B179" s="66" t="s">
        <v>78</v>
      </c>
      <c r="C179" s="57">
        <v>769673.9505404945</v>
      </c>
      <c r="D179" s="57">
        <v>775566.1003518505</v>
      </c>
      <c r="E179" s="58">
        <v>820886.4538914284</v>
      </c>
      <c r="F179" s="57">
        <v>903043.1141626867</v>
      </c>
      <c r="G179" s="57">
        <v>902490.1285434207</v>
      </c>
      <c r="H179" s="57">
        <v>858566.0554991798</v>
      </c>
      <c r="I179" s="57">
        <v>776123.0037150106</v>
      </c>
    </row>
    <row r="180" spans="2:9" ht="15">
      <c r="B180" s="12" t="s">
        <v>79</v>
      </c>
      <c r="C180" s="57">
        <v>356435.43195263925</v>
      </c>
      <c r="D180" s="57">
        <v>2053215.8644863751</v>
      </c>
      <c r="E180" s="58">
        <v>2901191.318046214</v>
      </c>
      <c r="F180" s="58">
        <v>-65635.90063609008</v>
      </c>
      <c r="G180" s="58">
        <v>-1985783.251886112</v>
      </c>
      <c r="H180" s="58">
        <v>-2897300.9974941714</v>
      </c>
      <c r="I180" s="57">
        <v>-2052419.964551409</v>
      </c>
    </row>
    <row r="181" spans="2:9" ht="15">
      <c r="B181" s="10" t="s">
        <v>80</v>
      </c>
      <c r="C181" s="59">
        <f aca="true" t="shared" si="63" ref="C181:I181">C182+C183</f>
        <v>15183222.237104222</v>
      </c>
      <c r="D181" s="59">
        <f t="shared" si="63"/>
        <v>14674503.35519698</v>
      </c>
      <c r="E181" s="59">
        <f t="shared" si="63"/>
        <v>15923654.17900945</v>
      </c>
      <c r="F181" s="59">
        <f>F182+F183</f>
        <v>16138366.765428547</v>
      </c>
      <c r="G181" s="59">
        <f t="shared" si="63"/>
        <v>16137712.526434574</v>
      </c>
      <c r="H181" s="59">
        <f t="shared" si="63"/>
        <v>15480491.185355067</v>
      </c>
      <c r="I181" s="59">
        <f t="shared" si="63"/>
        <v>14170138.316116273</v>
      </c>
    </row>
    <row r="182" spans="2:9" ht="15">
      <c r="B182" s="12" t="s">
        <v>81</v>
      </c>
      <c r="C182" s="57">
        <v>9657331.581231965</v>
      </c>
      <c r="D182" s="57">
        <v>8406652.370196313</v>
      </c>
      <c r="E182" s="57">
        <v>8815464.97881961</v>
      </c>
      <c r="F182" s="57">
        <v>8708689.80746757</v>
      </c>
      <c r="G182" s="57">
        <v>8060826.258624269</v>
      </c>
      <c r="H182" s="57">
        <v>7805507.237060252</v>
      </c>
      <c r="I182" s="57">
        <v>6247664.018231298</v>
      </c>
    </row>
    <row r="183" spans="2:9" ht="15">
      <c r="B183" s="12" t="s">
        <v>39</v>
      </c>
      <c r="C183" s="57">
        <v>5525890.655872258</v>
      </c>
      <c r="D183" s="57">
        <v>6267850.985000668</v>
      </c>
      <c r="E183" s="57">
        <v>7108189.20018984</v>
      </c>
      <c r="F183" s="57">
        <v>7429676.957960975</v>
      </c>
      <c r="G183" s="57">
        <v>8076886.267810306</v>
      </c>
      <c r="H183" s="57">
        <v>7674983.948294817</v>
      </c>
      <c r="I183" s="57">
        <v>7922474.2978849765</v>
      </c>
    </row>
    <row r="184" spans="2:9" ht="15">
      <c r="B184" s="10" t="s">
        <v>82</v>
      </c>
      <c r="C184" s="59">
        <f aca="true" t="shared" si="64" ref="C184:I184">C185+C186</f>
        <v>20548433.85280943</v>
      </c>
      <c r="D184" s="59">
        <f t="shared" si="64"/>
        <v>22796324.79400879</v>
      </c>
      <c r="E184" s="59">
        <f t="shared" si="64"/>
        <v>23545813.143577762</v>
      </c>
      <c r="F184" s="59">
        <f t="shared" si="64"/>
        <v>22316225.576302208</v>
      </c>
      <c r="G184" s="59">
        <f t="shared" si="64"/>
        <v>20331252.118733484</v>
      </c>
      <c r="H184" s="59">
        <f t="shared" si="64"/>
        <v>18879441.49554671</v>
      </c>
      <c r="I184" s="59">
        <f t="shared" si="64"/>
        <v>21296465.947270814</v>
      </c>
    </row>
    <row r="185" spans="2:9" ht="15">
      <c r="B185" s="12" t="s">
        <v>81</v>
      </c>
      <c r="C185" s="57">
        <v>15864267.043108532</v>
      </c>
      <c r="D185" s="57">
        <v>17946005.459364846</v>
      </c>
      <c r="E185" s="57">
        <v>18354816.01610536</v>
      </c>
      <c r="F185" s="58">
        <v>16955418.675231226</v>
      </c>
      <c r="G185" s="58">
        <v>15631116.065943414</v>
      </c>
      <c r="H185" s="58">
        <v>15311239.60269529</v>
      </c>
      <c r="I185" s="57">
        <v>17434678.023122206</v>
      </c>
    </row>
    <row r="186" spans="2:9" ht="15">
      <c r="B186" s="12" t="s">
        <v>39</v>
      </c>
      <c r="C186" s="55">
        <v>4684166.809700898</v>
      </c>
      <c r="D186" s="55">
        <v>4850319.334643946</v>
      </c>
      <c r="E186" s="55">
        <v>5190997.127472399</v>
      </c>
      <c r="F186" s="56">
        <v>5360806.90107098</v>
      </c>
      <c r="G186" s="56">
        <v>4700136.052790069</v>
      </c>
      <c r="H186" s="56">
        <v>3568201.892851419</v>
      </c>
      <c r="I186" s="55">
        <v>3861787.9241486094</v>
      </c>
    </row>
    <row r="187" spans="2:9" ht="15.75" thickBot="1">
      <c r="B187" s="53" t="s">
        <v>83</v>
      </c>
      <c r="C187" s="60">
        <v>613191.0702056736</v>
      </c>
      <c r="D187" s="60">
        <v>488888.62446287274</v>
      </c>
      <c r="E187" s="60">
        <v>-558115.3321375251</v>
      </c>
      <c r="F187" s="60">
        <v>0.03159697353839874</v>
      </c>
      <c r="G187" s="60">
        <v>631980.727653861</v>
      </c>
      <c r="H187" s="60">
        <v>-884957.5100291073</v>
      </c>
      <c r="I187" s="60">
        <v>-914439.3261775076</v>
      </c>
    </row>
    <row r="188" ht="15.75" thickTop="1"/>
  </sheetData>
  <sheetProtection/>
  <mergeCells count="17">
    <mergeCell ref="B168:I168"/>
    <mergeCell ref="B169:I169"/>
    <mergeCell ref="B146:I146"/>
    <mergeCell ref="B147:I147"/>
    <mergeCell ref="J147:L147"/>
    <mergeCell ref="A74:I74"/>
    <mergeCell ref="A75:I75"/>
    <mergeCell ref="A76:I76"/>
    <mergeCell ref="A110:I110"/>
    <mergeCell ref="A111:I111"/>
    <mergeCell ref="A112:I112"/>
    <mergeCell ref="A4:I4"/>
    <mergeCell ref="A3:I3"/>
    <mergeCell ref="A2:I2"/>
    <mergeCell ref="A38:I38"/>
    <mergeCell ref="A39:I39"/>
    <mergeCell ref="A40:I4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2018-05-12T12:51:54Z</dcterms:created>
  <dcterms:modified xsi:type="dcterms:W3CDTF">2019-06-13T06:32:59Z</dcterms:modified>
  <cp:category/>
  <cp:version/>
  <cp:contentType/>
  <cp:contentStatus/>
</cp:coreProperties>
</file>