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5880" activeTab="0"/>
  </bookViews>
  <sheets>
    <sheet name="CPI" sheetId="1" r:id="rId1"/>
    <sheet name="Tourist Arrivals_2023" sheetId="2" r:id="rId2"/>
    <sheet name="Net Cement Consumption" sheetId="3" r:id="rId3"/>
    <sheet name="Telcom" sheetId="4" r:id="rId4"/>
    <sheet name="Electricity" sheetId="5" r:id="rId5"/>
    <sheet name="Construction" sheetId="6" r:id="rId6"/>
    <sheet name="Crops" sheetId="7" r:id="rId7"/>
    <sheet name="Gas Consumption" sheetId="8" r:id="rId8"/>
    <sheet name="Monthly Raifall" sheetId="9" r:id="rId9"/>
  </sheets>
  <externalReferences>
    <externalReference r:id="rId12"/>
    <externalReference r:id="rId13"/>
  </externalReferences>
  <definedNames/>
  <calcPr fullCalcOnLoad="1" iterate="1" iterateCount="1000" iterateDelta="0.001"/>
</workbook>
</file>

<file path=xl/sharedStrings.xml><?xml version="1.0" encoding="utf-8"?>
<sst xmlns="http://schemas.openxmlformats.org/spreadsheetml/2006/main" count="1304" uniqueCount="358">
  <si>
    <t>May</t>
  </si>
  <si>
    <t>TOTAL</t>
  </si>
  <si>
    <t>Total</t>
  </si>
  <si>
    <t>Quarter</t>
  </si>
  <si>
    <t>January - March</t>
  </si>
  <si>
    <t>April - June</t>
  </si>
  <si>
    <t>July - September</t>
  </si>
  <si>
    <t>October - 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</si>
  <si>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</si>
  <si>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</si>
  <si>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</si>
  <si>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</si>
  <si>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</si>
  <si>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</si>
  <si>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</si>
  <si>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</si>
  <si>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</si>
  <si>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</si>
  <si>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</si>
  <si>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</si>
  <si>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Immigration  Services Department</t>
    </r>
  </si>
  <si>
    <t>TANZANIA MAINLAND</t>
  </si>
  <si>
    <t>Saw milling and planing of wood</t>
  </si>
  <si>
    <t>Manufacture of paints, varnishes and similar coatings, printing ink and mastics</t>
  </si>
  <si>
    <t>Manufacture of cement, lime and plaster</t>
  </si>
  <si>
    <t>Manufacture of basic iron and steel</t>
  </si>
  <si>
    <t>Manufacture of other fabricated metal products n.e.c.</t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</si>
  <si>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National Bureau of Statistics</t>
    </r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</si>
  <si>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Tanzania Communication Regulatory Authority</t>
    </r>
  </si>
  <si>
    <t>On net</t>
  </si>
  <si>
    <t>Off net</t>
  </si>
  <si>
    <t>Table 1: SUMMARY OF TOURIST ARRIVALS BY MONTH - NUMBERS</t>
  </si>
  <si>
    <t>Table 3: VOICE TRAFFIC MINUTES</t>
  </si>
  <si>
    <t>Table 5: INDEX OF INDUSTRIAL PRODUCTION: 2018Q4 = 100</t>
  </si>
  <si>
    <t>ISIC REVISION 4</t>
  </si>
  <si>
    <t>Type of Source</t>
  </si>
  <si>
    <t>Hydro</t>
  </si>
  <si>
    <t>Gas</t>
  </si>
  <si>
    <t>Thermal</t>
  </si>
  <si>
    <t>Imports</t>
  </si>
  <si>
    <t>Monthly Consumer Price Index</t>
  </si>
  <si>
    <t>Month</t>
  </si>
  <si>
    <t>Monthly Inflation</t>
  </si>
  <si>
    <t>Table 2: CEMENT CONSUMPTION  - TONS</t>
  </si>
  <si>
    <t>Manufactured</t>
  </si>
  <si>
    <t xml:space="preserve">Imported </t>
  </si>
  <si>
    <t>Exported</t>
  </si>
  <si>
    <t>Net Cement Consumption</t>
  </si>
  <si>
    <t>Table 1b: MONTHLY TOURIST ARRIVALS BY NATIONALITY 2022 - NUMBERS</t>
  </si>
  <si>
    <t>Nationality</t>
  </si>
  <si>
    <t>Afghanistan</t>
  </si>
  <si>
    <t>Albania</t>
  </si>
  <si>
    <t>Algeria</t>
  </si>
  <si>
    <t>Andoran</t>
  </si>
  <si>
    <t>Angola</t>
  </si>
  <si>
    <t>Anguilla</t>
  </si>
  <si>
    <t>Antigua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</si>
  <si>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</si>
  <si>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</si>
  <si>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</si>
  <si>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</si>
  <si>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</si>
  <si>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</si>
  <si>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</si>
  <si>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</si>
  <si>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</si>
  <si>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</si>
  <si>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</si>
  <si>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</si>
  <si>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</si>
  <si>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</si>
  <si>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</si>
  <si>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</si>
  <si>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Herzegowina</t>
  </si>
  <si>
    <t>Botswana</t>
  </si>
  <si>
    <t>Brazil</t>
  </si>
  <si>
    <t>Bruney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</si>
  <si>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</si>
  <si>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</si>
  <si>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</si>
  <si>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</si>
  <si>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</si>
  <si>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</si>
  <si>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</si>
  <si>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</si>
  <si>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</si>
  <si>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</si>
  <si>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</si>
  <si>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Coco Isl</t>
  </si>
  <si>
    <t>Colombia</t>
  </si>
  <si>
    <t>Comoros</t>
  </si>
  <si>
    <t>Congo, People's Republic</t>
  </si>
  <si>
    <t>Costa Rica</t>
  </si>
  <si>
    <t>Cote D'ivoire</t>
  </si>
  <si>
    <t>Croatia (Hrvatska)</t>
  </si>
  <si>
    <t>Cuba</t>
  </si>
  <si>
    <t>Cyman Island</t>
  </si>
  <si>
    <t>Cyprus</t>
  </si>
  <si>
    <t>Czech Republic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</si>
  <si>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</si>
  <si>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</si>
  <si>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</si>
  <si>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</si>
  <si>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</si>
  <si>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</si>
  <si>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</si>
  <si>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</si>
  <si>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 Guinea</t>
  </si>
  <si>
    <t>Eritrea</t>
  </si>
  <si>
    <t>Estonia</t>
  </si>
  <si>
    <t>Eswatini (fmr. "Swaziland")</t>
  </si>
  <si>
    <t>Ethiopia</t>
  </si>
  <si>
    <t>Falk Land Island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</si>
  <si>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</si>
  <si>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</si>
  <si>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</si>
  <si>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</si>
  <si>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</si>
  <si>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</si>
  <si>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</si>
  <si>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</si>
  <si>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Gibralta</t>
  </si>
  <si>
    <t>Greece</t>
  </si>
  <si>
    <t>Grenada</t>
  </si>
  <si>
    <t>Guatemala</t>
  </si>
  <si>
    <t>Guinea</t>
  </si>
  <si>
    <t>Guinea-Bissau</t>
  </si>
  <si>
    <t>Guyana</t>
  </si>
  <si>
    <t>Haiti</t>
  </si>
  <si>
    <t>Hellenic</t>
  </si>
  <si>
    <t>Holy See</t>
  </si>
  <si>
    <t>Honduras</t>
  </si>
  <si>
    <t>Hong Kong</t>
  </si>
  <si>
    <t>Hungary</t>
  </si>
  <si>
    <t>Iceland</t>
  </si>
  <si>
    <t>India</t>
  </si>
  <si>
    <t>Indonesia</t>
  </si>
  <si>
    <t>Iran (Islamic Republic)</t>
  </si>
  <si>
    <t>Iraq</t>
  </si>
  <si>
    <t>Ireland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</si>
  <si>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</si>
  <si>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</si>
  <si>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</si>
  <si>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</si>
  <si>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</si>
  <si>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</si>
  <si>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</si>
  <si>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</si>
  <si>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</si>
  <si>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Kosovo</t>
  </si>
  <si>
    <t>Kuwait</t>
  </si>
  <si>
    <t>Kyrgyztsani</t>
  </si>
  <si>
    <t>Laos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</si>
  <si>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</si>
  <si>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</si>
  <si>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</si>
  <si>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</si>
  <si>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</si>
  <si>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</si>
  <si>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</si>
  <si>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</si>
  <si>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</si>
  <si>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</si>
  <si>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</si>
  <si>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</si>
  <si>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</si>
  <si>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</si>
  <si>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</si>
  <si>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</si>
  <si>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</si>
  <si>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</si>
  <si>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</si>
  <si>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</si>
  <si>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Moldova, Republic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</si>
  <si>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</si>
  <si>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</si>
  <si>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</si>
  <si>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</si>
  <si>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</si>
  <si>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</si>
  <si>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</si>
  <si>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</si>
  <si>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</si>
  <si>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</si>
  <si>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</si>
  <si>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</si>
  <si>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</si>
  <si>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</si>
  <si>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North Korea</t>
  </si>
  <si>
    <t>North Macedonia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</si>
  <si>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</si>
  <si>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</si>
  <si>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</si>
  <si>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</si>
  <si>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</si>
  <si>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</si>
  <si>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</si>
  <si>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</si>
  <si>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</si>
  <si>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</si>
  <si>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</si>
  <si>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</si>
  <si>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Rican</t>
  </si>
  <si>
    <t>Qatar</t>
  </si>
  <si>
    <t>Reunion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</si>
  <si>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</si>
  <si>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</si>
  <si>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</si>
  <si>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</si>
  <si>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</si>
  <si>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</si>
  <si>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</si>
  <si>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</si>
  <si>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Saotome</t>
  </si>
  <si>
    <t>Saudi Arabia</t>
  </si>
  <si>
    <t>Senegal</t>
  </si>
  <si>
    <t>Serbia</t>
  </si>
  <si>
    <t>Seychelles</t>
  </si>
  <si>
    <t>Sierra Leone</t>
  </si>
  <si>
    <t>Singapore</t>
  </si>
  <si>
    <t>Slovakia (Slovak Republic)</t>
  </si>
  <si>
    <t>Slovenia</t>
  </si>
  <si>
    <t>Solomon</t>
  </si>
  <si>
    <t>Somalia</t>
  </si>
  <si>
    <t>South Africa</t>
  </si>
  <si>
    <t>South Korea</t>
  </si>
  <si>
    <t>South Sudan</t>
  </si>
  <si>
    <t>Spain</t>
  </si>
  <si>
    <t>Sri Lanka</t>
  </si>
  <si>
    <t>Stateless</t>
  </si>
  <si>
    <t>Sudan</t>
  </si>
  <si>
    <t>Suriname</t>
  </si>
  <si>
    <t>Sweden</t>
  </si>
  <si>
    <t>Switzerland</t>
  </si>
  <si>
    <t>Syria</t>
  </si>
  <si>
    <t>Taiwan</t>
  </si>
  <si>
    <t>Tajikistan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</si>
  <si>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</si>
  <si>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</si>
  <si>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</si>
  <si>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</si>
  <si>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</si>
  <si>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</si>
  <si>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</si>
  <si>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</si>
  <si>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</si>
  <si>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</si>
  <si>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</si>
  <si>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</t>
  </si>
  <si>
    <t>United Kingdom</t>
  </si>
  <si>
    <t>Uruguay</t>
  </si>
  <si>
    <t>Uzbekistan</t>
  </si>
  <si>
    <t>Vanuatu</t>
  </si>
  <si>
    <t>Vatican City (Holy City)</t>
  </si>
  <si>
    <t>Venda</t>
  </si>
  <si>
    <t>Venezuela</t>
  </si>
  <si>
    <t>Vietnam</t>
  </si>
  <si>
    <t>Western Sahara</t>
  </si>
  <si>
    <t>Yemen</t>
  </si>
  <si>
    <t>Zambia</t>
  </si>
  <si>
    <t>Zimbabwe</t>
  </si>
  <si>
    <t>INDUSTRIAL, TOURISM AND PRISON GAS CONSUMPTION DATA FROM 2018 TO SEPT 2022</t>
  </si>
  <si>
    <t>Industries</t>
  </si>
  <si>
    <t>Tourism/Hotels</t>
  </si>
  <si>
    <t>Keko Prison</t>
  </si>
  <si>
    <t>Lilungu Prison</t>
  </si>
  <si>
    <t>Volume (scf)</t>
  </si>
  <si>
    <t>Gas Value (USD)</t>
  </si>
  <si>
    <t>Volume (m3)</t>
  </si>
  <si>
    <t>Gas Value (TSh)</t>
  </si>
  <si>
    <t>-</t>
  </si>
  <si>
    <r>
      <t>To</t>
    </r>
    <r>
      <rPr>
        <b/>
        <sz val="10"/>
        <color indexed="8"/>
        <rFont val="Arial Narrow"/>
        <family val="2"/>
      </rPr>
      <t>tal</t>
    </r>
  </si>
  <si>
    <t xml:space="preserve">Crop Production (Tons)   </t>
  </si>
  <si>
    <t>Crop</t>
  </si>
  <si>
    <t xml:space="preserve"> Maize</t>
  </si>
  <si>
    <t xml:space="preserve"> Cashewnut</t>
  </si>
  <si>
    <t xml:space="preserve"> Coffee</t>
  </si>
  <si>
    <t xml:space="preserve"> Paddy</t>
  </si>
  <si>
    <t>Rice</t>
  </si>
  <si>
    <t xml:space="preserve"> Wheat</t>
  </si>
  <si>
    <t xml:space="preserve"> Cotton</t>
  </si>
  <si>
    <t>July - Sept</t>
  </si>
  <si>
    <t>Oct - Dec</t>
  </si>
  <si>
    <t xml:space="preserve">Source: Ministry of Agriculture </t>
  </si>
  <si>
    <t>United States of America</t>
  </si>
  <si>
    <t>Mtwara Tech. College</t>
  </si>
  <si>
    <t>Mtwara Teachers College</t>
  </si>
  <si>
    <t>Mtwara Teachers Tech. College</t>
  </si>
  <si>
    <t>University of DSM</t>
  </si>
  <si>
    <t>Station</t>
  </si>
  <si>
    <t>Dodoma</t>
  </si>
  <si>
    <t>Arusha</t>
  </si>
  <si>
    <t>Kilimanjaro</t>
  </si>
  <si>
    <t>Tanga</t>
  </si>
  <si>
    <t>Morogoro</t>
  </si>
  <si>
    <t>Kibaha</t>
  </si>
  <si>
    <t>Dar es Salaam</t>
  </si>
  <si>
    <t>Kilwa</t>
  </si>
  <si>
    <t>Mtwara</t>
  </si>
  <si>
    <t>Songea</t>
  </si>
  <si>
    <t>Iringa</t>
  </si>
  <si>
    <t>Mbeya</t>
  </si>
  <si>
    <t>Singida</t>
  </si>
  <si>
    <t>Tabora</t>
  </si>
  <si>
    <t>Sumbawanga</t>
  </si>
  <si>
    <t>Kigoma</t>
  </si>
  <si>
    <t>Bukoba</t>
  </si>
  <si>
    <t>Mwanza</t>
  </si>
  <si>
    <t>Musoma</t>
  </si>
  <si>
    <t>Manyara (Babati)</t>
  </si>
  <si>
    <t>Shinyanga</t>
  </si>
  <si>
    <t xml:space="preserve">Same </t>
  </si>
  <si>
    <t xml:space="preserve">Karume(pemba) </t>
  </si>
  <si>
    <t xml:space="preserve">Mpanda  </t>
  </si>
  <si>
    <t xml:space="preserve">Ilonga </t>
  </si>
  <si>
    <t xml:space="preserve">Zanzibar </t>
  </si>
  <si>
    <t xml:space="preserve">Mahenge </t>
  </si>
  <si>
    <t xml:space="preserve">Tunduru </t>
  </si>
  <si>
    <t xml:space="preserve">Lushoto </t>
  </si>
  <si>
    <t xml:space="preserve">Engarerongai </t>
  </si>
  <si>
    <t>Songwe</t>
  </si>
  <si>
    <t>2015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</si>
  <si>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</si>
  <si>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</si>
  <si>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</si>
  <si>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</si>
  <si>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</si>
  <si>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</si>
  <si>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</si>
  <si>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</si>
  <si>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</si>
  <si>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</si>
  <si>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</si>
  <si>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Annual Total</t>
  </si>
  <si>
    <t>2016</t>
  </si>
  <si>
    <t xml:space="preserve">Nov </t>
  </si>
  <si>
    <t xml:space="preserve">Dec </t>
  </si>
  <si>
    <t xml:space="preserve">Annual Total </t>
  </si>
  <si>
    <t>2017</t>
  </si>
  <si>
    <t>2018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</si>
  <si>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</si>
  <si>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</si>
  <si>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</si>
  <si>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</si>
  <si>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</si>
  <si>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</si>
  <si>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 </t>
  </si>
  <si>
    <t xml:space="preserve">Aug </t>
  </si>
  <si>
    <t xml:space="preserve">Sep </t>
  </si>
  <si>
    <t xml:space="preserve">Oct </t>
  </si>
  <si>
    <t>2019</t>
  </si>
  <si>
    <t>2020</t>
  </si>
  <si>
    <t>2021</t>
  </si>
  <si>
    <t xml:space="preserve">101..5 </t>
  </si>
  <si>
    <t>2022</t>
  </si>
  <si>
    <t>2023</t>
  </si>
  <si>
    <t>Monthly Rainfall (mm) for Selected Stations in Tanzania</t>
  </si>
  <si>
    <t>Source:Tanzania Meteorological Authority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</si>
</sst>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Sh&quot;#,##0;\-&quot;TSh&quot;#,##0"/>
    <numFmt numFmtId="165" formatCode="&quot;TSh&quot;#,##0;[Red]\-&quot;TSh&quot;#,##0"/>
    <numFmt numFmtId="166" formatCode="&quot;TSh&quot;#,##0.00;\-&quot;TSh&quot;#,##0.00"/>
    <numFmt numFmtId="167" formatCode="&quot;TSh&quot;#,##0.00;[Red]\-&quot;TSh&quot;#,##0.00"/>
    <numFmt numFmtId="168" formatCode="_-&quot;TSh&quot;* #,##0_-;\-&quot;TSh&quot;* #,##0_-;_-&quot;TSh&quot;* &quot;-&quot;_-;_-@_-"/>
    <numFmt numFmtId="169" formatCode="_-* #,##0_-;\-* #,##0_-;_-* &quot;-&quot;_-;_-@_-"/>
    <numFmt numFmtId="170" formatCode="_-&quot;TSh&quot;* #,##0.00_-;\-&quot;TSh&quot;* #,##0.00_-;_-&quot;TSh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#,##0.0_);\(#,##0.0\)"/>
    <numFmt numFmtId="187" formatCode="#,##0_ ;\-#,##0\ "/>
    <numFmt numFmtId="188" formatCode="_-* #,##0_-;\-* #,##0_-;_-* &quot;-&quot;??_-;_-@_-"/>
    <numFmt numFmtId="189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1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i/>
      <sz val="11"/>
      <color indexed="8"/>
      <name val="Arial Narrow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thin"/>
      <top style="thin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/>
      <right style="thin"/>
      <top style="thin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9">
    <xf numFmtId="0" fontId="0" fillId="0" borderId="0" xfId="0" applyFont="1" applyAlignment="1">
      <alignment/>
    </xf>
    <xf numFmtId="178" fontId="53" fillId="0" borderId="0" xfId="42" applyNumberFormat="1" applyFont="1" applyAlignment="1">
      <alignment/>
    </xf>
    <xf numFmtId="178" fontId="54" fillId="0" borderId="0" xfId="42" applyNumberFormat="1" applyFont="1" applyAlignment="1">
      <alignment/>
    </xf>
    <xf numFmtId="178" fontId="54" fillId="0" borderId="0" xfId="42" applyNumberFormat="1" applyFont="1" applyBorder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3" fontId="53" fillId="0" borderId="0" xfId="0" applyNumberFormat="1" applyFont="1" applyFill="1" applyAlignment="1">
      <alignment/>
    </xf>
    <xf numFmtId="178" fontId="55" fillId="0" borderId="0" xfId="42" applyNumberFormat="1" applyFont="1" applyAlignment="1">
      <alignment/>
    </xf>
    <xf numFmtId="3" fontId="53" fillId="0" borderId="0" xfId="42" applyNumberFormat="1" applyFont="1" applyAlignment="1">
      <alignment/>
    </xf>
    <xf numFmtId="178" fontId="6" fillId="0" borderId="0" xfId="42" applyNumberFormat="1" applyFont="1" applyAlignment="1">
      <alignment/>
    </xf>
    <xf numFmtId="0" fontId="53" fillId="8" borderId="0" xfId="0" applyFont="1" applyFill="1" applyBorder="1" applyAlignment="1">
      <alignment/>
    </xf>
    <xf numFmtId="178" fontId="53" fillId="8" borderId="0" xfId="42" applyNumberFormat="1" applyFont="1" applyFill="1" applyAlignment="1">
      <alignment horizontal="center"/>
    </xf>
    <xf numFmtId="0" fontId="53" fillId="8" borderId="10" xfId="0" applyFont="1" applyFill="1" applyBorder="1" applyAlignment="1">
      <alignment/>
    </xf>
    <xf numFmtId="178" fontId="54" fillId="8" borderId="10" xfId="42" applyNumberFormat="1" applyFont="1" applyFill="1" applyBorder="1" applyAlignment="1">
      <alignment/>
    </xf>
    <xf numFmtId="0" fontId="54" fillId="8" borderId="10" xfId="42" applyNumberFormat="1" applyFont="1" applyFill="1" applyBorder="1" applyAlignment="1">
      <alignment/>
    </xf>
    <xf numFmtId="0" fontId="54" fillId="8" borderId="10" xfId="42" applyNumberFormat="1" applyFont="1" applyFill="1" applyBorder="1" applyAlignment="1">
      <alignment horizontal="right"/>
    </xf>
    <xf numFmtId="1" fontId="2" fillId="8" borderId="10" xfId="42" applyNumberFormat="1" applyFont="1" applyFill="1" applyBorder="1" applyAlignment="1">
      <alignment vertical="center" wrapText="1"/>
    </xf>
    <xf numFmtId="178" fontId="53" fillId="13" borderId="0" xfId="42" applyNumberFormat="1" applyFont="1" applyFill="1" applyAlignment="1">
      <alignment/>
    </xf>
    <xf numFmtId="178" fontId="54" fillId="13" borderId="0" xfId="42" applyNumberFormat="1" applyFont="1" applyFill="1" applyAlignment="1">
      <alignment horizontal="left"/>
    </xf>
    <xf numFmtId="0" fontId="53" fillId="13" borderId="0" xfId="0" applyFont="1" applyFill="1" applyAlignment="1">
      <alignment/>
    </xf>
    <xf numFmtId="0" fontId="54" fillId="13" borderId="0" xfId="0" applyFont="1" applyFill="1" applyAlignment="1">
      <alignment/>
    </xf>
    <xf numFmtId="3" fontId="53" fillId="8" borderId="10" xfId="0" applyNumberFormat="1" applyFont="1" applyFill="1" applyBorder="1" applyAlignment="1">
      <alignment/>
    </xf>
    <xf numFmtId="178" fontId="54" fillId="13" borderId="0" xfId="42" applyNumberFormat="1" applyFont="1" applyFill="1" applyAlignment="1">
      <alignment/>
    </xf>
    <xf numFmtId="178" fontId="53" fillId="33" borderId="0" xfId="42" applyNumberFormat="1" applyFont="1" applyFill="1" applyAlignment="1">
      <alignment/>
    </xf>
    <xf numFmtId="3" fontId="53" fillId="33" borderId="0" xfId="42" applyNumberFormat="1" applyFont="1" applyFill="1" applyAlignment="1">
      <alignment/>
    </xf>
    <xf numFmtId="178" fontId="53" fillId="8" borderId="10" xfId="42" applyNumberFormat="1" applyFont="1" applyFill="1" applyBorder="1" applyAlignment="1">
      <alignment vertical="top"/>
    </xf>
    <xf numFmtId="0" fontId="53" fillId="13" borderId="10" xfId="0" applyFont="1" applyFill="1" applyBorder="1" applyAlignment="1">
      <alignment/>
    </xf>
    <xf numFmtId="0" fontId="53" fillId="13" borderId="10" xfId="0" applyFont="1" applyFill="1" applyBorder="1" applyAlignment="1">
      <alignment horizontal="center"/>
    </xf>
    <xf numFmtId="178" fontId="53" fillId="8" borderId="11" xfId="42" applyNumberFormat="1" applyFont="1" applyFill="1" applyBorder="1" applyAlignment="1">
      <alignment vertical="top"/>
    </xf>
    <xf numFmtId="0" fontId="53" fillId="0" borderId="12" xfId="42" applyNumberFormat="1" applyFont="1" applyBorder="1" applyAlignment="1">
      <alignment horizontal="center" vertical="center"/>
    </xf>
    <xf numFmtId="0" fontId="53" fillId="0" borderId="13" xfId="42" applyNumberFormat="1" applyFont="1" applyBorder="1" applyAlignment="1">
      <alignment horizontal="center" vertical="center"/>
    </xf>
    <xf numFmtId="0" fontId="53" fillId="0" borderId="10" xfId="42" applyNumberFormat="1" applyFont="1" applyBorder="1" applyAlignment="1">
      <alignment horizontal="center" vertical="center"/>
    </xf>
    <xf numFmtId="0" fontId="53" fillId="0" borderId="11" xfId="42" applyNumberFormat="1" applyFont="1" applyBorder="1" applyAlignment="1">
      <alignment horizontal="center" vertical="center"/>
    </xf>
    <xf numFmtId="0" fontId="53" fillId="0" borderId="14" xfId="42" applyNumberFormat="1" applyFont="1" applyBorder="1" applyAlignment="1">
      <alignment horizontal="center" vertical="center"/>
    </xf>
    <xf numFmtId="0" fontId="53" fillId="0" borderId="15" xfId="42" applyNumberFormat="1" applyFont="1" applyBorder="1" applyAlignment="1">
      <alignment horizontal="center" vertical="center"/>
    </xf>
    <xf numFmtId="3" fontId="53" fillId="8" borderId="11" xfId="0" applyNumberFormat="1" applyFont="1" applyFill="1" applyBorder="1" applyAlignment="1">
      <alignment horizontal="center" vertical="top" wrapText="1"/>
    </xf>
    <xf numFmtId="3" fontId="53" fillId="8" borderId="11" xfId="0" applyNumberFormat="1" applyFont="1" applyFill="1" applyBorder="1" applyAlignment="1">
      <alignment horizontal="left" vertical="top" wrapText="1"/>
    </xf>
    <xf numFmtId="0" fontId="53" fillId="33" borderId="16" xfId="42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3" fontId="53" fillId="33" borderId="0" xfId="0" applyNumberFormat="1" applyFont="1" applyFill="1" applyAlignment="1">
      <alignment/>
    </xf>
    <xf numFmtId="0" fontId="53" fillId="33" borderId="12" xfId="42" applyNumberFormat="1" applyFont="1" applyFill="1" applyBorder="1" applyAlignment="1">
      <alignment horizontal="center" vertical="center"/>
    </xf>
    <xf numFmtId="0" fontId="53" fillId="33" borderId="17" xfId="42" applyNumberFormat="1" applyFont="1" applyFill="1" applyBorder="1" applyAlignment="1">
      <alignment horizontal="center" vertical="center"/>
    </xf>
    <xf numFmtId="0" fontId="53" fillId="33" borderId="14" xfId="42" applyNumberFormat="1" applyFont="1" applyFill="1" applyBorder="1" applyAlignment="1">
      <alignment horizontal="center" vertical="center"/>
    </xf>
    <xf numFmtId="179" fontId="53" fillId="0" borderId="0" xfId="42" applyNumberFormat="1" applyFont="1" applyAlignment="1">
      <alignment/>
    </xf>
    <xf numFmtId="3" fontId="2" fillId="8" borderId="10" xfId="42" applyNumberFormat="1" applyFont="1" applyFill="1" applyBorder="1" applyAlignment="1">
      <alignment vertical="center"/>
    </xf>
    <xf numFmtId="186" fontId="53" fillId="0" borderId="0" xfId="42" applyNumberFormat="1" applyFont="1" applyAlignment="1">
      <alignment/>
    </xf>
    <xf numFmtId="184" fontId="53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86" fontId="53" fillId="33" borderId="18" xfId="42" applyNumberFormat="1" applyFont="1" applyFill="1" applyBorder="1" applyAlignment="1">
      <alignment/>
    </xf>
    <xf numFmtId="2" fontId="53" fillId="0" borderId="0" xfId="0" applyNumberFormat="1" applyFont="1" applyAlignment="1">
      <alignment/>
    </xf>
    <xf numFmtId="186" fontId="53" fillId="33" borderId="17" xfId="42" applyNumberFormat="1" applyFont="1" applyFill="1" applyBorder="1" applyAlignment="1">
      <alignment/>
    </xf>
    <xf numFmtId="186" fontId="53" fillId="33" borderId="19" xfId="42" applyNumberFormat="1" applyFont="1" applyFill="1" applyBorder="1" applyAlignment="1">
      <alignment/>
    </xf>
    <xf numFmtId="186" fontId="53" fillId="33" borderId="20" xfId="42" applyNumberFormat="1" applyFont="1" applyFill="1" applyBorder="1" applyAlignment="1">
      <alignment/>
    </xf>
    <xf numFmtId="186" fontId="53" fillId="0" borderId="14" xfId="42" applyNumberFormat="1" applyFont="1" applyBorder="1" applyAlignment="1">
      <alignment/>
    </xf>
    <xf numFmtId="186" fontId="53" fillId="0" borderId="18" xfId="42" applyNumberFormat="1" applyFont="1" applyBorder="1" applyAlignment="1">
      <alignment/>
    </xf>
    <xf numFmtId="186" fontId="53" fillId="33" borderId="14" xfId="42" applyNumberFormat="1" applyFont="1" applyFill="1" applyBorder="1" applyAlignment="1">
      <alignment/>
    </xf>
    <xf numFmtId="186" fontId="53" fillId="33" borderId="21" xfId="42" applyNumberFormat="1" applyFont="1" applyFill="1" applyBorder="1" applyAlignment="1">
      <alignment/>
    </xf>
    <xf numFmtId="186" fontId="53" fillId="0" borderId="22" xfId="42" applyNumberFormat="1" applyFont="1" applyBorder="1" applyAlignment="1">
      <alignment/>
    </xf>
    <xf numFmtId="186" fontId="53" fillId="0" borderId="23" xfId="42" applyNumberFormat="1" applyFont="1" applyBorder="1" applyAlignment="1">
      <alignment/>
    </xf>
    <xf numFmtId="186" fontId="53" fillId="0" borderId="24" xfId="42" applyNumberFormat="1" applyFont="1" applyBorder="1" applyAlignment="1">
      <alignment/>
    </xf>
    <xf numFmtId="186" fontId="53" fillId="0" borderId="10" xfId="42" applyNumberFormat="1" applyFont="1" applyBorder="1" applyAlignment="1">
      <alignment/>
    </xf>
    <xf numFmtId="186" fontId="53" fillId="0" borderId="25" xfId="42" applyNumberFormat="1" applyFont="1" applyBorder="1" applyAlignment="1">
      <alignment/>
    </xf>
    <xf numFmtId="186" fontId="53" fillId="0" borderId="21" xfId="42" applyNumberFormat="1" applyFont="1" applyBorder="1" applyAlignment="1">
      <alignment/>
    </xf>
    <xf numFmtId="0" fontId="53" fillId="0" borderId="0" xfId="0" applyFont="1" applyAlignment="1">
      <alignment/>
    </xf>
    <xf numFmtId="0" fontId="53" fillId="0" borderId="10" xfId="42" applyNumberFormat="1" applyFont="1" applyBorder="1" applyAlignment="1">
      <alignment horizontal="center" vertical="center"/>
    </xf>
    <xf numFmtId="0" fontId="53" fillId="0" borderId="11" xfId="42" applyNumberFormat="1" applyFont="1" applyBorder="1" applyAlignment="1">
      <alignment horizontal="center" vertical="center"/>
    </xf>
    <xf numFmtId="0" fontId="53" fillId="0" borderId="14" xfId="42" applyNumberFormat="1" applyFont="1" applyBorder="1" applyAlignment="1">
      <alignment horizontal="center" vertical="center"/>
    </xf>
    <xf numFmtId="0" fontId="53" fillId="0" borderId="15" xfId="42" applyNumberFormat="1" applyFont="1" applyBorder="1" applyAlignment="1">
      <alignment horizontal="center" vertical="center"/>
    </xf>
    <xf numFmtId="0" fontId="53" fillId="33" borderId="0" xfId="0" applyFont="1" applyFill="1" applyAlignment="1">
      <alignment/>
    </xf>
    <xf numFmtId="0" fontId="53" fillId="33" borderId="17" xfId="42" applyNumberFormat="1" applyFont="1" applyFill="1" applyBorder="1" applyAlignment="1">
      <alignment horizontal="center" vertical="center"/>
    </xf>
    <xf numFmtId="0" fontId="53" fillId="33" borderId="14" xfId="42" applyNumberFormat="1" applyFont="1" applyFill="1" applyBorder="1" applyAlignment="1">
      <alignment horizontal="center" vertical="center"/>
    </xf>
    <xf numFmtId="184" fontId="53" fillId="0" borderId="0" xfId="0" applyNumberFormat="1" applyFont="1" applyAlignment="1">
      <alignment/>
    </xf>
    <xf numFmtId="43" fontId="53" fillId="0" borderId="0" xfId="42" applyFont="1" applyAlignment="1">
      <alignment/>
    </xf>
    <xf numFmtId="186" fontId="53" fillId="0" borderId="26" xfId="42" applyNumberFormat="1" applyFont="1" applyBorder="1" applyAlignment="1">
      <alignment/>
    </xf>
    <xf numFmtId="186" fontId="53" fillId="0" borderId="27" xfId="42" applyNumberFormat="1" applyFont="1" applyBorder="1" applyAlignment="1">
      <alignment/>
    </xf>
    <xf numFmtId="0" fontId="53" fillId="8" borderId="10" xfId="0" applyFont="1" applyFill="1" applyBorder="1" applyAlignment="1">
      <alignment horizontal="left"/>
    </xf>
    <xf numFmtId="0" fontId="53" fillId="8" borderId="10" xfId="0" applyFont="1" applyFill="1" applyBorder="1" applyAlignment="1">
      <alignment horizontal="right"/>
    </xf>
    <xf numFmtId="2" fontId="53" fillId="33" borderId="0" xfId="0" applyNumberFormat="1" applyFont="1" applyFill="1" applyAlignment="1">
      <alignment/>
    </xf>
    <xf numFmtId="0" fontId="53" fillId="33" borderId="28" xfId="0" applyFont="1" applyFill="1" applyBorder="1" applyAlignment="1">
      <alignment/>
    </xf>
    <xf numFmtId="2" fontId="53" fillId="33" borderId="28" xfId="0" applyNumberFormat="1" applyFont="1" applyFill="1" applyBorder="1" applyAlignment="1">
      <alignment/>
    </xf>
    <xf numFmtId="184" fontId="53" fillId="33" borderId="0" xfId="0" applyNumberFormat="1" applyFont="1" applyFill="1" applyAlignment="1">
      <alignment/>
    </xf>
    <xf numFmtId="184" fontId="53" fillId="33" borderId="28" xfId="0" applyNumberFormat="1" applyFont="1" applyFill="1" applyBorder="1" applyAlignment="1">
      <alignment/>
    </xf>
    <xf numFmtId="178" fontId="53" fillId="0" borderId="10" xfId="42" applyNumberFormat="1" applyFont="1" applyBorder="1" applyAlignment="1">
      <alignment/>
    </xf>
    <xf numFmtId="178" fontId="53" fillId="0" borderId="25" xfId="42" applyNumberFormat="1" applyFont="1" applyBorder="1" applyAlignment="1">
      <alignment/>
    </xf>
    <xf numFmtId="185" fontId="53" fillId="33" borderId="18" xfId="42" applyNumberFormat="1" applyFont="1" applyFill="1" applyBorder="1" applyAlignment="1">
      <alignment/>
    </xf>
    <xf numFmtId="185" fontId="53" fillId="33" borderId="20" xfId="42" applyNumberFormat="1" applyFont="1" applyFill="1" applyBorder="1" applyAlignment="1">
      <alignment/>
    </xf>
    <xf numFmtId="185" fontId="53" fillId="33" borderId="21" xfId="42" applyNumberFormat="1" applyFont="1" applyFill="1" applyBorder="1" applyAlignment="1">
      <alignment/>
    </xf>
    <xf numFmtId="185" fontId="53" fillId="0" borderId="26" xfId="42" applyNumberFormat="1" applyFont="1" applyBorder="1" applyAlignment="1">
      <alignment/>
    </xf>
    <xf numFmtId="0" fontId="56" fillId="13" borderId="28" xfId="0" applyFont="1" applyFill="1" applyBorder="1" applyAlignment="1">
      <alignment/>
    </xf>
    <xf numFmtId="0" fontId="56" fillId="0" borderId="0" xfId="0" applyFont="1" applyAlignment="1">
      <alignment/>
    </xf>
    <xf numFmtId="178" fontId="53" fillId="0" borderId="0" xfId="42" applyNumberFormat="1" applyFont="1" applyFill="1" applyBorder="1" applyAlignment="1">
      <alignment/>
    </xf>
    <xf numFmtId="1" fontId="2" fillId="8" borderId="11" xfId="42" applyNumberFormat="1" applyFont="1" applyFill="1" applyBorder="1" applyAlignment="1">
      <alignment vertical="center" wrapText="1"/>
    </xf>
    <xf numFmtId="1" fontId="2" fillId="8" borderId="29" xfId="42" applyNumberFormat="1" applyFont="1" applyFill="1" applyBorder="1" applyAlignment="1">
      <alignment vertical="center" wrapText="1"/>
    </xf>
    <xf numFmtId="0" fontId="53" fillId="33" borderId="30" xfId="0" applyFont="1" applyFill="1" applyBorder="1" applyAlignment="1">
      <alignment/>
    </xf>
    <xf numFmtId="3" fontId="53" fillId="33" borderId="31" xfId="0" applyNumberFormat="1" applyFont="1" applyFill="1" applyBorder="1" applyAlignment="1">
      <alignment horizontal="right"/>
    </xf>
    <xf numFmtId="3" fontId="53" fillId="33" borderId="0" xfId="0" applyNumberFormat="1" applyFont="1" applyFill="1" applyAlignment="1">
      <alignment horizontal="right"/>
    </xf>
    <xf numFmtId="3" fontId="53" fillId="33" borderId="30" xfId="0" applyNumberFormat="1" applyFont="1" applyFill="1" applyBorder="1" applyAlignment="1">
      <alignment horizontal="right"/>
    </xf>
    <xf numFmtId="0" fontId="53" fillId="0" borderId="30" xfId="0" applyFont="1" applyBorder="1" applyAlignment="1">
      <alignment/>
    </xf>
    <xf numFmtId="3" fontId="53" fillId="0" borderId="31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30" xfId="0" applyNumberFormat="1" applyFont="1" applyBorder="1" applyAlignment="1">
      <alignment horizontal="right"/>
    </xf>
    <xf numFmtId="0" fontId="53" fillId="34" borderId="30" xfId="0" applyFont="1" applyFill="1" applyBorder="1" applyAlignment="1">
      <alignment/>
    </xf>
    <xf numFmtId="178" fontId="2" fillId="8" borderId="11" xfId="42" applyNumberFormat="1" applyFont="1" applyFill="1" applyBorder="1" applyAlignment="1">
      <alignment vertical="center"/>
    </xf>
    <xf numFmtId="3" fontId="2" fillId="8" borderId="29" xfId="42" applyNumberFormat="1" applyFont="1" applyFill="1" applyBorder="1" applyAlignment="1">
      <alignment vertical="center"/>
    </xf>
    <xf numFmtId="3" fontId="2" fillId="8" borderId="25" xfId="42" applyNumberFormat="1" applyFont="1" applyFill="1" applyBorder="1" applyAlignment="1">
      <alignment vertical="center"/>
    </xf>
    <xf numFmtId="3" fontId="2" fillId="8" borderId="11" xfId="42" applyNumberFormat="1" applyFont="1" applyFill="1" applyBorder="1" applyAlignment="1">
      <alignment vertical="center"/>
    </xf>
    <xf numFmtId="1" fontId="2" fillId="8" borderId="25" xfId="42" applyNumberFormat="1" applyFont="1" applyFill="1" applyBorder="1" applyAlignment="1">
      <alignment vertical="center" wrapText="1"/>
    </xf>
    <xf numFmtId="3" fontId="53" fillId="33" borderId="32" xfId="0" applyNumberFormat="1" applyFont="1" applyFill="1" applyBorder="1" applyAlignment="1">
      <alignment horizontal="right"/>
    </xf>
    <xf numFmtId="3" fontId="53" fillId="0" borderId="32" xfId="0" applyNumberFormat="1" applyFont="1" applyBorder="1" applyAlignment="1">
      <alignment horizontal="right"/>
    </xf>
    <xf numFmtId="3" fontId="53" fillId="33" borderId="31" xfId="0" applyNumberFormat="1" applyFont="1" applyFill="1" applyBorder="1" applyAlignment="1">
      <alignment/>
    </xf>
    <xf numFmtId="3" fontId="53" fillId="33" borderId="32" xfId="0" applyNumberFormat="1" applyFont="1" applyFill="1" applyBorder="1" applyAlignment="1">
      <alignment/>
    </xf>
    <xf numFmtId="3" fontId="53" fillId="0" borderId="31" xfId="42" applyNumberFormat="1" applyFont="1" applyBorder="1" applyAlignment="1">
      <alignment/>
    </xf>
    <xf numFmtId="3" fontId="53" fillId="0" borderId="0" xfId="42" applyNumberFormat="1" applyFont="1" applyBorder="1" applyAlignment="1">
      <alignment/>
    </xf>
    <xf numFmtId="3" fontId="53" fillId="0" borderId="32" xfId="42" applyNumberFormat="1" applyFont="1" applyBorder="1" applyAlignment="1">
      <alignment/>
    </xf>
    <xf numFmtId="3" fontId="53" fillId="0" borderId="31" xfId="42" applyNumberFormat="1" applyFont="1" applyBorder="1" applyAlignment="1">
      <alignment horizontal="right"/>
    </xf>
    <xf numFmtId="3" fontId="53" fillId="0" borderId="0" xfId="42" applyNumberFormat="1" applyFont="1" applyBorder="1" applyAlignment="1">
      <alignment horizontal="right"/>
    </xf>
    <xf numFmtId="3" fontId="53" fillId="0" borderId="32" xfId="42" applyNumberFormat="1" applyFont="1" applyBorder="1" applyAlignment="1">
      <alignment horizontal="right"/>
    </xf>
    <xf numFmtId="178" fontId="54" fillId="13" borderId="0" xfId="44" applyNumberFormat="1" applyFont="1" applyFill="1" applyAlignment="1">
      <alignment horizontal="left"/>
    </xf>
    <xf numFmtId="178" fontId="54" fillId="8" borderId="10" xfId="44" applyNumberFormat="1" applyFont="1" applyFill="1" applyBorder="1" applyAlignment="1">
      <alignment/>
    </xf>
    <xf numFmtId="178" fontId="54" fillId="8" borderId="10" xfId="44" applyNumberFormat="1" applyFont="1" applyFill="1" applyBorder="1" applyAlignment="1">
      <alignment horizontal="center"/>
    </xf>
    <xf numFmtId="178" fontId="53" fillId="0" borderId="0" xfId="44" applyNumberFormat="1" applyFont="1" applyAlignment="1">
      <alignment/>
    </xf>
    <xf numFmtId="178" fontId="53" fillId="33" borderId="0" xfId="44" applyNumberFormat="1" applyFont="1" applyFill="1" applyAlignment="1">
      <alignment/>
    </xf>
    <xf numFmtId="178" fontId="53" fillId="33" borderId="0" xfId="44" applyNumberFormat="1" applyFont="1" applyFill="1" applyAlignment="1">
      <alignment/>
    </xf>
    <xf numFmtId="178" fontId="53" fillId="34" borderId="0" xfId="44" applyNumberFormat="1" applyFont="1" applyFill="1" applyAlignment="1">
      <alignment/>
    </xf>
    <xf numFmtId="1" fontId="53" fillId="33" borderId="0" xfId="0" applyNumberFormat="1" applyFont="1" applyFill="1" applyAlignment="1">
      <alignment/>
    </xf>
    <xf numFmtId="178" fontId="9" fillId="33" borderId="0" xfId="44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178" fontId="53" fillId="33" borderId="10" xfId="44" applyNumberFormat="1" applyFont="1" applyFill="1" applyBorder="1" applyAlignment="1">
      <alignment/>
    </xf>
    <xf numFmtId="3" fontId="53" fillId="33" borderId="10" xfId="42" applyNumberFormat="1" applyFont="1" applyFill="1" applyBorder="1" applyAlignment="1">
      <alignment/>
    </xf>
    <xf numFmtId="39" fontId="53" fillId="0" borderId="0" xfId="42" applyNumberFormat="1" applyFont="1" applyAlignment="1">
      <alignment/>
    </xf>
    <xf numFmtId="186" fontId="53" fillId="33" borderId="33" xfId="42" applyNumberFormat="1" applyFont="1" applyFill="1" applyBorder="1" applyAlignment="1">
      <alignment/>
    </xf>
    <xf numFmtId="186" fontId="53" fillId="33" borderId="34" xfId="42" applyNumberFormat="1" applyFont="1" applyFill="1" applyBorder="1" applyAlignment="1">
      <alignment/>
    </xf>
    <xf numFmtId="185" fontId="53" fillId="0" borderId="18" xfId="42" applyNumberFormat="1" applyFont="1" applyBorder="1" applyAlignment="1">
      <alignment/>
    </xf>
    <xf numFmtId="3" fontId="53" fillId="33" borderId="32" xfId="42" applyNumberFormat="1" applyFont="1" applyFill="1" applyBorder="1" applyAlignment="1">
      <alignment/>
    </xf>
    <xf numFmtId="3" fontId="53" fillId="0" borderId="32" xfId="42" applyNumberFormat="1" applyFont="1" applyBorder="1" applyAlignment="1">
      <alignment/>
    </xf>
    <xf numFmtId="3" fontId="53" fillId="0" borderId="0" xfId="42" applyNumberFormat="1" applyFont="1" applyBorder="1" applyAlignment="1">
      <alignment/>
    </xf>
    <xf numFmtId="3" fontId="53" fillId="33" borderId="0" xfId="42" applyNumberFormat="1" applyFont="1" applyFill="1" applyBorder="1" applyAlignment="1">
      <alignment/>
    </xf>
    <xf numFmtId="3" fontId="53" fillId="33" borderId="10" xfId="44" applyNumberFormat="1" applyFont="1" applyFill="1" applyBorder="1" applyAlignment="1">
      <alignment/>
    </xf>
    <xf numFmtId="3" fontId="54" fillId="8" borderId="10" xfId="42" applyNumberFormat="1" applyFont="1" applyFill="1" applyBorder="1" applyAlignment="1">
      <alignment/>
    </xf>
    <xf numFmtId="0" fontId="53" fillId="33" borderId="10" xfId="0" applyFont="1" applyFill="1" applyBorder="1" applyAlignment="1">
      <alignment/>
    </xf>
    <xf numFmtId="3" fontId="53" fillId="33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57" fillId="0" borderId="29" xfId="0" applyFont="1" applyBorder="1" applyAlignment="1">
      <alignment vertical="center" wrapText="1"/>
    </xf>
    <xf numFmtId="0" fontId="57" fillId="0" borderId="25" xfId="0" applyFont="1" applyBorder="1" applyAlignment="1">
      <alignment vertical="center" wrapText="1"/>
    </xf>
    <xf numFmtId="4" fontId="58" fillId="33" borderId="31" xfId="0" applyNumberFormat="1" applyFont="1" applyFill="1" applyBorder="1" applyAlignment="1">
      <alignment horizontal="right" vertical="center" wrapText="1"/>
    </xf>
    <xf numFmtId="4" fontId="58" fillId="33" borderId="32" xfId="0" applyNumberFormat="1" applyFont="1" applyFill="1" applyBorder="1" applyAlignment="1">
      <alignment horizontal="right" vertical="center" wrapText="1"/>
    </xf>
    <xf numFmtId="0" fontId="58" fillId="33" borderId="32" xfId="0" applyFont="1" applyFill="1" applyBorder="1" applyAlignment="1">
      <alignment horizontal="right" vertical="center" wrapText="1"/>
    </xf>
    <xf numFmtId="0" fontId="58" fillId="33" borderId="31" xfId="0" applyFont="1" applyFill="1" applyBorder="1" applyAlignment="1">
      <alignment horizontal="right" vertical="center" wrapText="1"/>
    </xf>
    <xf numFmtId="4" fontId="58" fillId="0" borderId="31" xfId="0" applyNumberFormat="1" applyFont="1" applyBorder="1" applyAlignment="1">
      <alignment horizontal="right" vertical="center" wrapText="1"/>
    </xf>
    <xf numFmtId="4" fontId="58" fillId="0" borderId="32" xfId="0" applyNumberFormat="1" applyFont="1" applyBorder="1" applyAlignment="1">
      <alignment horizontal="right" vertical="center" wrapText="1"/>
    </xf>
    <xf numFmtId="0" fontId="58" fillId="0" borderId="32" xfId="0" applyFont="1" applyBorder="1" applyAlignment="1">
      <alignment horizontal="right" vertical="center" wrapText="1"/>
    </xf>
    <xf numFmtId="0" fontId="58" fillId="0" borderId="31" xfId="0" applyFont="1" applyBorder="1" applyAlignment="1">
      <alignment horizontal="right" vertical="center" wrapText="1"/>
    </xf>
    <xf numFmtId="4" fontId="57" fillId="33" borderId="29" xfId="0" applyNumberFormat="1" applyFont="1" applyFill="1" applyBorder="1" applyAlignment="1">
      <alignment horizontal="right" vertical="center" wrapText="1"/>
    </xf>
    <xf numFmtId="4" fontId="57" fillId="33" borderId="25" xfId="0" applyNumberFormat="1" applyFont="1" applyFill="1" applyBorder="1" applyAlignment="1">
      <alignment horizontal="right" vertical="center" wrapText="1"/>
    </xf>
    <xf numFmtId="4" fontId="59" fillId="0" borderId="31" xfId="0" applyNumberFormat="1" applyFont="1" applyBorder="1" applyAlignment="1">
      <alignment horizontal="right" vertical="center" wrapText="1"/>
    </xf>
    <xf numFmtId="4" fontId="59" fillId="33" borderId="31" xfId="0" applyNumberFormat="1" applyFont="1" applyFill="1" applyBorder="1" applyAlignment="1">
      <alignment horizontal="right" vertical="center" wrapText="1"/>
    </xf>
    <xf numFmtId="4" fontId="57" fillId="0" borderId="29" xfId="0" applyNumberFormat="1" applyFont="1" applyBorder="1" applyAlignment="1">
      <alignment horizontal="right" vertical="center" wrapText="1"/>
    </xf>
    <xf numFmtId="4" fontId="57" fillId="0" borderId="25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0" fontId="59" fillId="0" borderId="31" xfId="0" applyFont="1" applyBorder="1" applyAlignment="1">
      <alignment/>
    </xf>
    <xf numFmtId="0" fontId="59" fillId="0" borderId="32" xfId="0" applyFont="1" applyBorder="1" applyAlignment="1">
      <alignment/>
    </xf>
    <xf numFmtId="0" fontId="59" fillId="33" borderId="31" xfId="0" applyFont="1" applyFill="1" applyBorder="1" applyAlignment="1">
      <alignment/>
    </xf>
    <xf numFmtId="0" fontId="59" fillId="33" borderId="32" xfId="0" applyFont="1" applyFill="1" applyBorder="1" applyAlignment="1">
      <alignment/>
    </xf>
    <xf numFmtId="2" fontId="59" fillId="0" borderId="31" xfId="0" applyNumberFormat="1" applyFont="1" applyBorder="1" applyAlignment="1">
      <alignment/>
    </xf>
    <xf numFmtId="2" fontId="59" fillId="0" borderId="32" xfId="0" applyNumberFormat="1" applyFont="1" applyBorder="1" applyAlignment="1">
      <alignment/>
    </xf>
    <xf numFmtId="2" fontId="59" fillId="33" borderId="31" xfId="0" applyNumberFormat="1" applyFont="1" applyFill="1" applyBorder="1" applyAlignment="1">
      <alignment/>
    </xf>
    <xf numFmtId="2" fontId="59" fillId="33" borderId="32" xfId="0" applyNumberFormat="1" applyFont="1" applyFill="1" applyBorder="1" applyAlignment="1">
      <alignment/>
    </xf>
    <xf numFmtId="17" fontId="57" fillId="33" borderId="31" xfId="0" applyNumberFormat="1" applyFont="1" applyFill="1" applyBorder="1" applyAlignment="1">
      <alignment horizontal="right" vertical="center" wrapText="1"/>
    </xf>
    <xf numFmtId="17" fontId="57" fillId="0" borderId="31" xfId="0" applyNumberFormat="1" applyFont="1" applyBorder="1" applyAlignment="1">
      <alignment horizontal="right" vertical="center" wrapText="1"/>
    </xf>
    <xf numFmtId="0" fontId="59" fillId="0" borderId="0" xfId="0" applyFont="1" applyBorder="1" applyAlignment="1">
      <alignment/>
    </xf>
    <xf numFmtId="0" fontId="57" fillId="0" borderId="10" xfId="0" applyFont="1" applyBorder="1" applyAlignment="1">
      <alignment vertical="center" wrapText="1"/>
    </xf>
    <xf numFmtId="0" fontId="58" fillId="33" borderId="0" xfId="0" applyFont="1" applyFill="1" applyBorder="1" applyAlignment="1">
      <alignment horizontal="right" vertical="center" wrapText="1"/>
    </xf>
    <xf numFmtId="0" fontId="58" fillId="0" borderId="0" xfId="0" applyFont="1" applyBorder="1" applyAlignment="1">
      <alignment horizontal="right" vertical="center" wrapText="1"/>
    </xf>
    <xf numFmtId="4" fontId="58" fillId="0" borderId="0" xfId="0" applyNumberFormat="1" applyFont="1" applyBorder="1" applyAlignment="1">
      <alignment horizontal="right"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0" fontId="59" fillId="0" borderId="0" xfId="0" applyFont="1" applyBorder="1" applyAlignment="1">
      <alignment horizontal="right" vertical="center" wrapText="1"/>
    </xf>
    <xf numFmtId="0" fontId="59" fillId="33" borderId="0" xfId="0" applyFont="1" applyFill="1" applyBorder="1" applyAlignment="1">
      <alignment horizontal="right" vertical="center" wrapText="1"/>
    </xf>
    <xf numFmtId="4" fontId="59" fillId="33" borderId="0" xfId="0" applyNumberFormat="1" applyFont="1" applyFill="1" applyBorder="1" applyAlignment="1">
      <alignment horizontal="right" vertical="center" wrapText="1"/>
    </xf>
    <xf numFmtId="4" fontId="57" fillId="0" borderId="10" xfId="0" applyNumberFormat="1" applyFont="1" applyBorder="1" applyAlignment="1">
      <alignment horizontal="right" vertical="center" wrapText="1"/>
    </xf>
    <xf numFmtId="2" fontId="59" fillId="0" borderId="0" xfId="0" applyNumberFormat="1" applyFont="1" applyBorder="1" applyAlignment="1">
      <alignment/>
    </xf>
    <xf numFmtId="2" fontId="59" fillId="33" borderId="0" xfId="0" applyNumberFormat="1" applyFont="1" applyFill="1" applyBorder="1" applyAlignment="1">
      <alignment/>
    </xf>
    <xf numFmtId="4" fontId="59" fillId="0" borderId="35" xfId="0" applyNumberFormat="1" applyFont="1" applyBorder="1" applyAlignment="1">
      <alignment/>
    </xf>
    <xf numFmtId="4" fontId="59" fillId="0" borderId="36" xfId="0" applyNumberFormat="1" applyFont="1" applyBorder="1" applyAlignment="1">
      <alignment/>
    </xf>
    <xf numFmtId="4" fontId="59" fillId="0" borderId="31" xfId="0" applyNumberFormat="1" applyFont="1" applyBorder="1" applyAlignment="1">
      <alignment/>
    </xf>
    <xf numFmtId="4" fontId="59" fillId="0" borderId="37" xfId="0" applyNumberFormat="1" applyFont="1" applyBorder="1" applyAlignment="1">
      <alignment/>
    </xf>
    <xf numFmtId="4" fontId="59" fillId="0" borderId="0" xfId="0" applyNumberFormat="1" applyFont="1" applyBorder="1" applyAlignment="1">
      <alignment/>
    </xf>
    <xf numFmtId="4" fontId="59" fillId="0" borderId="32" xfId="0" applyNumberFormat="1" applyFont="1" applyBorder="1" applyAlignment="1">
      <alignment/>
    </xf>
    <xf numFmtId="4" fontId="59" fillId="33" borderId="31" xfId="0" applyNumberFormat="1" applyFont="1" applyFill="1" applyBorder="1" applyAlignment="1">
      <alignment/>
    </xf>
    <xf numFmtId="4" fontId="59" fillId="33" borderId="0" xfId="0" applyNumberFormat="1" applyFont="1" applyFill="1" applyBorder="1" applyAlignment="1">
      <alignment/>
    </xf>
    <xf numFmtId="4" fontId="59" fillId="33" borderId="32" xfId="0" applyNumberFormat="1" applyFont="1" applyFill="1" applyBorder="1" applyAlignment="1">
      <alignment/>
    </xf>
    <xf numFmtId="0" fontId="59" fillId="33" borderId="0" xfId="0" applyFont="1" applyFill="1" applyBorder="1" applyAlignment="1">
      <alignment/>
    </xf>
    <xf numFmtId="17" fontId="60" fillId="0" borderId="35" xfId="0" applyNumberFormat="1" applyFont="1" applyBorder="1" applyAlignment="1">
      <alignment/>
    </xf>
    <xf numFmtId="17" fontId="60" fillId="33" borderId="31" xfId="0" applyNumberFormat="1" applyFont="1" applyFill="1" applyBorder="1" applyAlignment="1">
      <alignment/>
    </xf>
    <xf numFmtId="17" fontId="60" fillId="0" borderId="31" xfId="0" applyNumberFormat="1" applyFont="1" applyBorder="1" applyAlignment="1">
      <alignment/>
    </xf>
    <xf numFmtId="4" fontId="57" fillId="0" borderId="11" xfId="0" applyNumberFormat="1" applyFont="1" applyBorder="1" applyAlignment="1">
      <alignment horizontal="left" vertical="center" wrapText="1"/>
    </xf>
    <xf numFmtId="0" fontId="57" fillId="33" borderId="29" xfId="0" applyFont="1" applyFill="1" applyBorder="1" applyAlignment="1">
      <alignment vertical="center" wrapText="1"/>
    </xf>
    <xf numFmtId="0" fontId="60" fillId="0" borderId="29" xfId="0" applyFont="1" applyBorder="1" applyAlignment="1">
      <alignment horizontal="left" vertical="center" wrapText="1"/>
    </xf>
    <xf numFmtId="0" fontId="57" fillId="33" borderId="29" xfId="0" applyFont="1" applyFill="1" applyBorder="1" applyAlignment="1">
      <alignment horizontal="left" vertical="center" wrapText="1"/>
    </xf>
    <xf numFmtId="0" fontId="56" fillId="8" borderId="38" xfId="0" applyFont="1" applyFill="1" applyBorder="1" applyAlignment="1">
      <alignment horizontal="left" vertical="center"/>
    </xf>
    <xf numFmtId="0" fontId="0" fillId="8" borderId="0" xfId="0" applyFill="1" applyAlignment="1">
      <alignment vertical="center"/>
    </xf>
    <xf numFmtId="0" fontId="56" fillId="8" borderId="39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3" fillId="8" borderId="40" xfId="0" applyFont="1" applyFill="1" applyBorder="1" applyAlignment="1">
      <alignment/>
    </xf>
    <xf numFmtId="0" fontId="54" fillId="0" borderId="41" xfId="0" applyFont="1" applyBorder="1" applyAlignment="1">
      <alignment horizontal="left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3" fontId="53" fillId="33" borderId="41" xfId="0" applyNumberFormat="1" applyFont="1" applyFill="1" applyBorder="1" applyAlignment="1">
      <alignment vertical="center" wrapText="1"/>
    </xf>
    <xf numFmtId="3" fontId="53" fillId="33" borderId="42" xfId="0" applyNumberFormat="1" applyFont="1" applyFill="1" applyBorder="1" applyAlignment="1">
      <alignment vertical="center" wrapText="1"/>
    </xf>
    <xf numFmtId="3" fontId="53" fillId="33" borderId="11" xfId="0" applyNumberFormat="1" applyFont="1" applyFill="1" applyBorder="1" applyAlignment="1">
      <alignment vertical="center" wrapText="1"/>
    </xf>
    <xf numFmtId="3" fontId="53" fillId="33" borderId="43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53" fillId="0" borderId="41" xfId="0" applyNumberFormat="1" applyFont="1" applyBorder="1" applyAlignment="1">
      <alignment vertical="center"/>
    </xf>
    <xf numFmtId="3" fontId="53" fillId="0" borderId="42" xfId="0" applyNumberFormat="1" applyFont="1" applyBorder="1" applyAlignment="1">
      <alignment vertical="center" wrapText="1"/>
    </xf>
    <xf numFmtId="3" fontId="53" fillId="0" borderId="11" xfId="0" applyNumberFormat="1" applyFont="1" applyBorder="1" applyAlignment="1">
      <alignment vertical="center" wrapText="1"/>
    </xf>
    <xf numFmtId="3" fontId="53" fillId="0" borderId="43" xfId="0" applyNumberFormat="1" applyFont="1" applyBorder="1" applyAlignment="1">
      <alignment vertical="center" wrapText="1"/>
    </xf>
    <xf numFmtId="3" fontId="53" fillId="0" borderId="44" xfId="0" applyNumberFormat="1" applyFont="1" applyBorder="1" applyAlignment="1">
      <alignment/>
    </xf>
    <xf numFmtId="3" fontId="53" fillId="0" borderId="41" xfId="0" applyNumberFormat="1" applyFont="1" applyBorder="1" applyAlignment="1">
      <alignment vertical="center" wrapText="1"/>
    </xf>
    <xf numFmtId="3" fontId="53" fillId="0" borderId="45" xfId="0" applyNumberFormat="1" applyFont="1" applyBorder="1" applyAlignment="1">
      <alignment vertical="center" wrapText="1"/>
    </xf>
    <xf numFmtId="3" fontId="53" fillId="33" borderId="46" xfId="0" applyNumberFormat="1" applyFont="1" applyFill="1" applyBorder="1" applyAlignment="1">
      <alignment vertical="center" wrapText="1"/>
    </xf>
    <xf numFmtId="3" fontId="53" fillId="33" borderId="47" xfId="0" applyNumberFormat="1" applyFont="1" applyFill="1" applyBorder="1" applyAlignment="1">
      <alignment vertical="center" wrapText="1"/>
    </xf>
    <xf numFmtId="3" fontId="53" fillId="33" borderId="48" xfId="0" applyNumberFormat="1" applyFont="1" applyFill="1" applyBorder="1" applyAlignment="1">
      <alignment vertical="center" wrapText="1"/>
    </xf>
    <xf numFmtId="3" fontId="53" fillId="33" borderId="49" xfId="0" applyNumberFormat="1" applyFont="1" applyFill="1" applyBorder="1" applyAlignment="1">
      <alignment vertical="center" wrapText="1"/>
    </xf>
    <xf numFmtId="3" fontId="53" fillId="33" borderId="25" xfId="0" applyNumberFormat="1" applyFont="1" applyFill="1" applyBorder="1" applyAlignment="1">
      <alignment vertical="center" wrapText="1"/>
    </xf>
    <xf numFmtId="3" fontId="53" fillId="0" borderId="25" xfId="0" applyNumberFormat="1" applyFont="1" applyBorder="1" applyAlignment="1">
      <alignment vertical="center" wrapText="1"/>
    </xf>
    <xf numFmtId="0" fontId="61" fillId="0" borderId="0" xfId="0" applyFont="1" applyAlignment="1">
      <alignment horizontal="left"/>
    </xf>
    <xf numFmtId="185" fontId="53" fillId="0" borderId="27" xfId="42" applyNumberFormat="1" applyFont="1" applyBorder="1" applyAlignment="1">
      <alignment/>
    </xf>
    <xf numFmtId="189" fontId="0" fillId="0" borderId="0" xfId="77" applyNumberFormat="1" applyFont="1" applyAlignment="1">
      <alignment/>
    </xf>
    <xf numFmtId="178" fontId="59" fillId="33" borderId="31" xfId="42" applyNumberFormat="1" applyFont="1" applyFill="1" applyBorder="1" applyAlignment="1">
      <alignment/>
    </xf>
    <xf numFmtId="178" fontId="59" fillId="33" borderId="0" xfId="42" applyNumberFormat="1" applyFont="1" applyFill="1" applyBorder="1" applyAlignment="1">
      <alignment/>
    </xf>
    <xf numFmtId="178" fontId="59" fillId="0" borderId="31" xfId="42" applyNumberFormat="1" applyFont="1" applyBorder="1" applyAlignment="1">
      <alignment/>
    </xf>
    <xf numFmtId="178" fontId="59" fillId="0" borderId="0" xfId="42" applyNumberFormat="1" applyFont="1" applyBorder="1" applyAlignment="1">
      <alignment/>
    </xf>
    <xf numFmtId="43" fontId="59" fillId="33" borderId="31" xfId="42" applyNumberFormat="1" applyFont="1" applyFill="1" applyBorder="1" applyAlignment="1">
      <alignment/>
    </xf>
    <xf numFmtId="43" fontId="59" fillId="0" borderId="31" xfId="42" applyNumberFormat="1" applyFont="1" applyBorder="1" applyAlignment="1">
      <alignment/>
    </xf>
    <xf numFmtId="43" fontId="59" fillId="33" borderId="0" xfId="42" applyNumberFormat="1" applyFont="1" applyFill="1" applyBorder="1" applyAlignment="1">
      <alignment/>
    </xf>
    <xf numFmtId="43" fontId="59" fillId="0" borderId="0" xfId="42" applyNumberFormat="1" applyFont="1" applyBorder="1" applyAlignment="1">
      <alignment/>
    </xf>
    <xf numFmtId="0" fontId="54" fillId="0" borderId="0" xfId="0" applyFont="1" applyAlignment="1">
      <alignment/>
    </xf>
    <xf numFmtId="0" fontId="53" fillId="7" borderId="50" xfId="0" applyFont="1" applyFill="1" applyBorder="1" applyAlignment="1">
      <alignment/>
    </xf>
    <xf numFmtId="0" fontId="53" fillId="7" borderId="51" xfId="0" applyFont="1" applyFill="1" applyBorder="1" applyAlignment="1">
      <alignment/>
    </xf>
    <xf numFmtId="0" fontId="53" fillId="7" borderId="29" xfId="0" applyFont="1" applyFill="1" applyBorder="1" applyAlignment="1">
      <alignment/>
    </xf>
    <xf numFmtId="0" fontId="53" fillId="7" borderId="11" xfId="0" applyFont="1" applyFill="1" applyBorder="1" applyAlignment="1">
      <alignment/>
    </xf>
    <xf numFmtId="0" fontId="53" fillId="7" borderId="10" xfId="0" applyFont="1" applyFill="1" applyBorder="1" applyAlignment="1">
      <alignment/>
    </xf>
    <xf numFmtId="0" fontId="53" fillId="7" borderId="25" xfId="0" applyFont="1" applyFill="1" applyBorder="1" applyAlignment="1">
      <alignment/>
    </xf>
    <xf numFmtId="0" fontId="53" fillId="0" borderId="50" xfId="0" applyFont="1" applyBorder="1" applyAlignment="1">
      <alignment/>
    </xf>
    <xf numFmtId="0" fontId="53" fillId="0" borderId="3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32" xfId="0" applyFont="1" applyBorder="1" applyAlignment="1">
      <alignment/>
    </xf>
    <xf numFmtId="0" fontId="56" fillId="13" borderId="2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56" fillId="13" borderId="2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53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53" fillId="0" borderId="0" xfId="42" applyNumberFormat="1" applyFont="1" applyAlignment="1">
      <alignment horizontal="center" vertical="center"/>
    </xf>
    <xf numFmtId="0" fontId="53" fillId="0" borderId="0" xfId="42" applyNumberFormat="1" applyFont="1" applyBorder="1" applyAlignment="1">
      <alignment horizontal="center" vertical="center"/>
    </xf>
    <xf numFmtId="0" fontId="53" fillId="0" borderId="28" xfId="42" applyNumberFormat="1" applyFont="1" applyBorder="1" applyAlignment="1">
      <alignment horizontal="center" vertical="center"/>
    </xf>
    <xf numFmtId="0" fontId="56" fillId="8" borderId="52" xfId="0" applyFont="1" applyFill="1" applyBorder="1" applyAlignment="1">
      <alignment horizontal="right" vertical="center" wrapText="1"/>
    </xf>
    <xf numFmtId="0" fontId="56" fillId="8" borderId="53" xfId="0" applyFont="1" applyFill="1" applyBorder="1" applyAlignment="1">
      <alignment horizontal="right" vertical="center" wrapText="1"/>
    </xf>
    <xf numFmtId="0" fontId="0" fillId="0" borderId="54" xfId="0" applyBorder="1" applyAlignment="1">
      <alignment horizontal="right" vertical="center"/>
    </xf>
    <xf numFmtId="0" fontId="60" fillId="7" borderId="35" xfId="0" applyFont="1" applyFill="1" applyBorder="1" applyAlignment="1">
      <alignment horizontal="left" vertical="center" wrapText="1"/>
    </xf>
    <xf numFmtId="0" fontId="60" fillId="7" borderId="25" xfId="0" applyFont="1" applyFill="1" applyBorder="1" applyAlignment="1">
      <alignment horizontal="left" vertical="center" wrapText="1"/>
    </xf>
    <xf numFmtId="0" fontId="60" fillId="7" borderId="35" xfId="0" applyFont="1" applyFill="1" applyBorder="1" applyAlignment="1">
      <alignment horizontal="center" vertical="center" wrapText="1"/>
    </xf>
    <xf numFmtId="0" fontId="60" fillId="7" borderId="25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0" fillId="7" borderId="50" xfId="0" applyFont="1" applyFill="1" applyBorder="1" applyAlignment="1">
      <alignment horizontal="center" vertical="center" wrapText="1"/>
    </xf>
    <xf numFmtId="0" fontId="0" fillId="7" borderId="51" xfId="0" applyFill="1" applyBorder="1" applyAlignment="1">
      <alignment vertical="center" wrapText="1"/>
    </xf>
    <xf numFmtId="0" fontId="60" fillId="7" borderId="29" xfId="0" applyFont="1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53" fillId="0" borderId="5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1" xfId="0" applyBorder="1" applyAlignment="1">
      <alignment vertical="center"/>
    </xf>
    <xf numFmtId="0" fontId="53" fillId="0" borderId="30" xfId="0" applyFont="1" applyBorder="1" applyAlignment="1">
      <alignment vertical="center"/>
    </xf>
    <xf numFmtId="0" fontId="53" fillId="0" borderId="51" xfId="0" applyFont="1" applyBorder="1" applyAlignment="1">
      <alignment vertical="center"/>
    </xf>
    <xf numFmtId="0" fontId="53" fillId="8" borderId="25" xfId="0" applyFont="1" applyFill="1" applyBorder="1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3" xfId="49"/>
    <cellStyle name="Comma 3 2" xfId="50"/>
    <cellStyle name="Comma 3 3" xfId="51"/>
    <cellStyle name="Comma 4" xfId="52"/>
    <cellStyle name="Comma 4 2" xfId="53"/>
    <cellStyle name="Comma 5" xfId="54"/>
    <cellStyle name="Comma 5 2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2 2 2" xfId="71"/>
    <cellStyle name="Normal 24" xfId="72"/>
    <cellStyle name="Normal 3" xfId="73"/>
    <cellStyle name="Normal 4" xfId="74"/>
    <cellStyle name="Note" xfId="75"/>
    <cellStyle name="Output" xfId="76"/>
    <cellStyle name="Percent" xfId="77"/>
    <cellStyle name="Percent 2" xfId="78"/>
    <cellStyle name="Percent 3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SD\Downloads\NATURAL%20GAS%20PRODUCED,%20TRANSPORTED%20&amp;%20CONSUMED%20BY%20DECEMBER%202022%20NBS%20DATA%20(4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ew%20Series%202015%20-%20Improved%20by%20IMF%20expert_Updated_IMF\Data\NATURAL%20GAS%20PRODUCED,%20TRANSPORTED%20&amp;%20CONSUMED%202023%20NBS%20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NAZI BAY FIELD GAS PRODUCED"/>
      <sheetName val="SONGOSONGO FIELD GAS PRODUCED"/>
      <sheetName val="SONGAS PIPELINE, 16&quot;"/>
      <sheetName val="TPDC PIPELINE, 36&quot;"/>
      <sheetName val=" GAS PRODUCED -Others"/>
      <sheetName val="TANESCO POWERS PLANTS  "/>
      <sheetName val="Power-PROTECTED-ADDITIONAL-SOMA"/>
      <sheetName val="Industries"/>
      <sheetName val="Households and Vehicles"/>
      <sheetName val="Dangote Cement"/>
      <sheetName val="Goodwill Ceramics"/>
      <sheetName val="Coca-Cola Kwanza"/>
      <sheetName val="Lodhia steel"/>
      <sheetName val="Knauf Gypsum"/>
      <sheetName val="RADDY FIBRE "/>
      <sheetName val="SAPPHIRE FLOAT GLASS"/>
      <sheetName val="LILUNGU PRISON"/>
      <sheetName val="MTWARA TECH"/>
      <sheetName val="MTWARA TEACHERS COLLEGE"/>
      <sheetName val="MTWARA TEACHERS TECHNICAL COLLE"/>
      <sheetName val="UDSM"/>
      <sheetName val="Sheet1"/>
    </sheetNames>
    <sheetDataSet>
      <sheetData sheetId="7">
        <row r="229">
          <cell r="L229">
            <v>99445.4771</v>
          </cell>
          <cell r="M229">
            <v>617.4848120474879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NAZI BAY FIELD GAS PRODUCED"/>
      <sheetName val="SONGOSONGO FIELD GAS PRODUCED"/>
      <sheetName val="SONGAS PIPELINE, 16&quot;"/>
      <sheetName val="TPDC PIPELINE, 36&quot;"/>
      <sheetName val=" GAS PRODUCED -Others"/>
      <sheetName val="TANESCO POWERS PLANTS  "/>
      <sheetName val="Power-PROTECTED-ADDITIONAL-SOMA"/>
      <sheetName val="Industries"/>
      <sheetName val="Households and Vehicles"/>
      <sheetName val="Dangote Cement"/>
      <sheetName val="Goodwill Ceramics"/>
      <sheetName val="Coca-Cola Kwanza"/>
      <sheetName val="Lodhia steel"/>
      <sheetName val="Knauf Gypsum"/>
      <sheetName val="RADDY FIBRE "/>
      <sheetName val="SAPPHIRE FLOAT GLASS"/>
      <sheetName val="BALOCHISTAN GROUP INDUSTRIES"/>
      <sheetName val="LILUNGU PRISON"/>
      <sheetName val="MTWARA TECH"/>
      <sheetName val="MTWARA TEACHERS COLLEGE"/>
      <sheetName val="MTWARA TEACHERS TECHNICAL COLLE"/>
      <sheetName val="UDSM"/>
      <sheetName val="Sheet1"/>
    </sheetNames>
    <sheetDataSet>
      <sheetData sheetId="7">
        <row r="229">
          <cell r="B229">
            <v>1126094036.4092803</v>
          </cell>
          <cell r="C229">
            <v>7608923.494365161</v>
          </cell>
        </row>
        <row r="230">
          <cell r="B230">
            <v>848549775.0649</v>
          </cell>
          <cell r="C230">
            <v>6093808.132169251</v>
          </cell>
          <cell r="G230">
            <v>743086.5516900001</v>
          </cell>
          <cell r="H230">
            <v>19537.543713385192</v>
          </cell>
          <cell r="L230">
            <v>91323.154</v>
          </cell>
          <cell r="M230">
            <v>567.0510336691199</v>
          </cell>
        </row>
        <row r="231">
          <cell r="G231">
            <v>792420.831</v>
          </cell>
          <cell r="H231">
            <v>20834.66130540102</v>
          </cell>
          <cell r="L231">
            <v>91570.355</v>
          </cell>
          <cell r="M231">
            <v>568.5859738943999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V33"/>
  <sheetViews>
    <sheetView tabSelected="1" zoomScalePageLayoutView="0" workbookViewId="0" topLeftCell="A1">
      <selection activeCell="N29" sqref="N29"/>
    </sheetView>
  </sheetViews>
  <sheetFormatPr defaultColWidth="8.8515625" defaultRowHeight="15"/>
  <cols>
    <col min="1" max="16384" width="8.8515625" style="4" customWidth="1"/>
  </cols>
  <sheetData>
    <row r="2" ht="16.5">
      <c r="B2" s="4" t="s">
        <v>40</v>
      </c>
    </row>
    <row r="3" spans="2:21" ht="16.5">
      <c r="B3" s="75" t="s">
        <v>41</v>
      </c>
      <c r="C3" s="76">
        <v>2015</v>
      </c>
      <c r="D3" s="76">
        <v>2016</v>
      </c>
      <c r="E3" s="76">
        <v>2017</v>
      </c>
      <c r="F3" s="76">
        <v>2018</v>
      </c>
      <c r="G3" s="76">
        <v>2019</v>
      </c>
      <c r="H3" s="76">
        <v>2020</v>
      </c>
      <c r="I3" s="76">
        <v>2021</v>
      </c>
      <c r="J3" s="76">
        <v>2022</v>
      </c>
      <c r="K3" s="76">
        <v>2023</v>
      </c>
      <c r="L3" s="47"/>
      <c r="M3" s="47"/>
      <c r="N3" s="72"/>
      <c r="O3" s="72"/>
      <c r="P3" s="72"/>
      <c r="Q3" s="72"/>
      <c r="R3" s="72"/>
      <c r="S3" s="72"/>
      <c r="T3" s="72"/>
      <c r="U3" s="72"/>
    </row>
    <row r="4" spans="2:21" ht="16.5">
      <c r="B4" s="4" t="s">
        <v>8</v>
      </c>
      <c r="C4" s="49">
        <v>78.83527721142686</v>
      </c>
      <c r="D4" s="49">
        <v>83.97997411848442</v>
      </c>
      <c r="E4" s="49">
        <v>88.3223803528915</v>
      </c>
      <c r="F4" s="49">
        <v>91.83567033368875</v>
      </c>
      <c r="G4" s="49">
        <v>94.54665032621037</v>
      </c>
      <c r="H4" s="49">
        <v>98.06951119106868</v>
      </c>
      <c r="I4" s="49">
        <v>101.53330687642342</v>
      </c>
      <c r="J4" s="49">
        <v>105.59163825727232</v>
      </c>
      <c r="K4" s="49">
        <v>110.808994248678</v>
      </c>
      <c r="N4" s="72"/>
      <c r="O4" s="72"/>
      <c r="P4" s="72"/>
      <c r="Q4" s="72"/>
      <c r="R4" s="72"/>
      <c r="S4" s="72"/>
      <c r="T4" s="72"/>
      <c r="U4" s="72"/>
    </row>
    <row r="5" spans="2:21" ht="16.5">
      <c r="B5" s="68" t="s">
        <v>9</v>
      </c>
      <c r="C5" s="77">
        <v>80.07577062970225</v>
      </c>
      <c r="D5" s="77">
        <v>84.59397187984955</v>
      </c>
      <c r="E5" s="77">
        <v>89.20437242491232</v>
      </c>
      <c r="F5" s="77">
        <v>92.84135282735006</v>
      </c>
      <c r="G5" s="77">
        <v>95.5858314322396</v>
      </c>
      <c r="H5" s="77">
        <v>99.1631370083059</v>
      </c>
      <c r="I5" s="77">
        <v>102.43859896266778</v>
      </c>
      <c r="J5" s="77">
        <v>106.20176419805891</v>
      </c>
      <c r="K5" s="77">
        <v>111.275216129691</v>
      </c>
      <c r="N5" s="72"/>
      <c r="O5" s="72"/>
      <c r="P5" s="72"/>
      <c r="Q5" s="72"/>
      <c r="R5" s="72"/>
      <c r="S5" s="72"/>
      <c r="T5" s="72"/>
      <c r="U5" s="72"/>
    </row>
    <row r="6" spans="2:21" ht="16.5">
      <c r="B6" s="4" t="s">
        <v>10</v>
      </c>
      <c r="C6" s="49">
        <v>80.61973311371314</v>
      </c>
      <c r="D6" s="49">
        <v>84.99511784588013</v>
      </c>
      <c r="E6" s="49">
        <v>90.42994042280046</v>
      </c>
      <c r="F6" s="49">
        <v>93.97763907569109</v>
      </c>
      <c r="G6" s="49">
        <v>96.9276561168161</v>
      </c>
      <c r="H6" s="49">
        <v>100.23853182545503</v>
      </c>
      <c r="I6" s="49">
        <v>103.4114578180856</v>
      </c>
      <c r="J6" s="49">
        <v>107.08501249675413</v>
      </c>
      <c r="K6" s="49">
        <v>112.125878571672</v>
      </c>
      <c r="N6" s="72"/>
      <c r="O6" s="72"/>
      <c r="P6" s="72"/>
      <c r="Q6" s="72"/>
      <c r="R6" s="72"/>
      <c r="S6" s="72"/>
      <c r="T6" s="72"/>
      <c r="U6" s="72"/>
    </row>
    <row r="7" spans="2:21" ht="16.5">
      <c r="B7" s="68" t="s">
        <v>11</v>
      </c>
      <c r="C7" s="77">
        <v>81.30459851350165</v>
      </c>
      <c r="D7" s="77">
        <v>85.44035790540993</v>
      </c>
      <c r="E7" s="77">
        <v>90.92607830336694</v>
      </c>
      <c r="F7" s="77">
        <v>94.39855446801111</v>
      </c>
      <c r="G7" s="77">
        <v>97.41521630483072</v>
      </c>
      <c r="H7" s="77">
        <v>100.62594169206794</v>
      </c>
      <c r="I7" s="77">
        <v>103.9454607770716</v>
      </c>
      <c r="J7" s="77">
        <v>107.87797310913874</v>
      </c>
      <c r="K7" s="77">
        <v>112.537436101163</v>
      </c>
      <c r="N7" s="72"/>
      <c r="O7" s="72"/>
      <c r="P7" s="72"/>
      <c r="Q7" s="72"/>
      <c r="R7" s="72"/>
      <c r="S7" s="72"/>
      <c r="T7" s="72"/>
      <c r="U7" s="72"/>
    </row>
    <row r="8" spans="2:21" ht="16.5">
      <c r="B8" s="4" t="s">
        <v>0</v>
      </c>
      <c r="C8" s="49">
        <v>81.64486786250768</v>
      </c>
      <c r="D8" s="49">
        <v>85.8915336946742</v>
      </c>
      <c r="E8" s="49">
        <v>91.11122290460197</v>
      </c>
      <c r="F8" s="49">
        <v>94.42723479073814</v>
      </c>
      <c r="G8" s="49">
        <v>97.75937837353068</v>
      </c>
      <c r="H8" s="49">
        <v>100.84535567537236</v>
      </c>
      <c r="I8" s="49">
        <v>104.22362596121503</v>
      </c>
      <c r="J8" s="49">
        <v>108.42051552787056</v>
      </c>
      <c r="K8" s="49">
        <v>112.719949472081</v>
      </c>
      <c r="N8" s="72"/>
      <c r="O8" s="72"/>
      <c r="P8" s="72"/>
      <c r="Q8" s="72"/>
      <c r="R8" s="72"/>
      <c r="S8" s="72"/>
      <c r="T8" s="72"/>
      <c r="U8" s="72"/>
    </row>
    <row r="9" spans="2:21" ht="16.5">
      <c r="B9" s="68" t="s">
        <v>12</v>
      </c>
      <c r="C9" s="77">
        <v>81.77940420761264</v>
      </c>
      <c r="D9" s="77">
        <v>86.2792804660447</v>
      </c>
      <c r="E9" s="77">
        <v>90.97782331518953</v>
      </c>
      <c r="F9" s="77">
        <v>94.07344994614084</v>
      </c>
      <c r="G9" s="77">
        <v>97.5908265501217</v>
      </c>
      <c r="H9" s="77">
        <v>100.68358834556636</v>
      </c>
      <c r="I9" s="77">
        <v>104.30180389812162</v>
      </c>
      <c r="J9" s="77">
        <v>108.92936004971087</v>
      </c>
      <c r="K9" s="77">
        <v>112.812826283609</v>
      </c>
      <c r="N9" s="72"/>
      <c r="O9" s="72"/>
      <c r="P9" s="72"/>
      <c r="Q9" s="72"/>
      <c r="R9" s="72"/>
      <c r="S9" s="72"/>
      <c r="T9" s="72"/>
      <c r="U9" s="72"/>
    </row>
    <row r="10" spans="2:21" ht="16.5">
      <c r="B10" s="4" t="s">
        <v>13</v>
      </c>
      <c r="C10" s="49">
        <v>82.11866519842387</v>
      </c>
      <c r="D10" s="49">
        <v>86.30728955854323</v>
      </c>
      <c r="E10" s="49">
        <v>90.76591277157297</v>
      </c>
      <c r="F10" s="49">
        <v>93.76452289535649</v>
      </c>
      <c r="G10" s="49">
        <v>97.23850228610497</v>
      </c>
      <c r="H10" s="49">
        <v>100.48527477498176</v>
      </c>
      <c r="I10" s="49">
        <v>104.31657481205507</v>
      </c>
      <c r="J10" s="49">
        <v>109.04993840417167</v>
      </c>
      <c r="K10" s="49">
        <v>112.668989156756</v>
      </c>
      <c r="N10" s="72"/>
      <c r="O10" s="72"/>
      <c r="P10" s="72"/>
      <c r="Q10" s="72"/>
      <c r="R10" s="72"/>
      <c r="S10" s="72"/>
      <c r="T10" s="72"/>
      <c r="U10" s="72"/>
    </row>
    <row r="11" spans="2:21" ht="16.5">
      <c r="B11" s="68" t="s">
        <v>14</v>
      </c>
      <c r="C11" s="77">
        <v>82.13246802608063</v>
      </c>
      <c r="D11" s="77">
        <v>86.12313702006645</v>
      </c>
      <c r="E11" s="77">
        <v>90.44694859242128</v>
      </c>
      <c r="F11" s="77">
        <v>93.40661334249272</v>
      </c>
      <c r="G11" s="77">
        <v>96.73640058584446</v>
      </c>
      <c r="H11" s="77">
        <v>99.95784333022443</v>
      </c>
      <c r="I11" s="77">
        <v>103.80087435269473</v>
      </c>
      <c r="J11" s="77">
        <v>108.62674364131274</v>
      </c>
      <c r="K11" s="77">
        <v>112.25247068064428</v>
      </c>
      <c r="N11" s="72"/>
      <c r="O11" s="72"/>
      <c r="P11" s="72"/>
      <c r="Q11" s="72"/>
      <c r="R11" s="72"/>
      <c r="S11" s="72"/>
      <c r="T11" s="72"/>
      <c r="U11" s="72"/>
    </row>
    <row r="12" spans="2:21" ht="16.5">
      <c r="B12" s="4" t="s">
        <v>15</v>
      </c>
      <c r="C12" s="49">
        <v>82.25544092419811</v>
      </c>
      <c r="D12" s="49">
        <v>85.93442693658757</v>
      </c>
      <c r="E12" s="49">
        <v>90.46451888331872</v>
      </c>
      <c r="F12" s="49">
        <v>93.49798209401601</v>
      </c>
      <c r="G12" s="49">
        <v>96.66177965689616</v>
      </c>
      <c r="H12" s="49">
        <v>99.68029895397461</v>
      </c>
      <c r="I12" s="49">
        <v>103.7091630831273</v>
      </c>
      <c r="J12" s="49">
        <v>108.728023107594</v>
      </c>
      <c r="K12" s="49">
        <v>112.349988159967</v>
      </c>
      <c r="N12" s="72"/>
      <c r="O12" s="72"/>
      <c r="P12" s="72"/>
      <c r="Q12" s="72"/>
      <c r="R12" s="72"/>
      <c r="S12" s="72"/>
      <c r="T12" s="72"/>
      <c r="U12" s="72"/>
    </row>
    <row r="13" spans="2:21" ht="16.5">
      <c r="B13" s="68" t="s">
        <v>16</v>
      </c>
      <c r="C13" s="77">
        <v>82.32248381433011</v>
      </c>
      <c r="D13" s="77">
        <v>86.03548173044636</v>
      </c>
      <c r="E13" s="77">
        <v>90.39988029405467</v>
      </c>
      <c r="F13" s="77">
        <v>93.2554712627929</v>
      </c>
      <c r="G13" s="77">
        <v>96.59527309845491</v>
      </c>
      <c r="H13" s="77">
        <v>99.58904551460574</v>
      </c>
      <c r="I13" s="77">
        <v>103.60873485322952</v>
      </c>
      <c r="J13" s="77">
        <v>108.729337171708</v>
      </c>
      <c r="K13" s="77">
        <v>112.175878091847</v>
      </c>
      <c r="N13" s="72"/>
      <c r="O13" s="72"/>
      <c r="P13" s="72"/>
      <c r="Q13" s="72"/>
      <c r="R13" s="72"/>
      <c r="S13" s="72"/>
      <c r="T13" s="72"/>
      <c r="U13" s="72"/>
    </row>
    <row r="14" spans="2:22" ht="16.5">
      <c r="B14" s="4" t="s">
        <v>17</v>
      </c>
      <c r="C14" s="49">
        <v>83.00598438318512</v>
      </c>
      <c r="D14" s="49">
        <v>86.99053543385833</v>
      </c>
      <c r="E14" s="49">
        <v>90.84358564240411</v>
      </c>
      <c r="F14" s="49">
        <v>93.53969754177146</v>
      </c>
      <c r="G14" s="49">
        <v>97.05784293909244</v>
      </c>
      <c r="H14" s="49">
        <v>99.93285111762725</v>
      </c>
      <c r="I14" s="49">
        <v>104.07783908241787</v>
      </c>
      <c r="J14" s="49">
        <v>109.155656301697</v>
      </c>
      <c r="K14" s="49">
        <v>112.672635497578</v>
      </c>
      <c r="N14" s="72"/>
      <c r="O14" s="72"/>
      <c r="P14" s="72"/>
      <c r="Q14" s="72"/>
      <c r="R14" s="72"/>
      <c r="S14" s="72"/>
      <c r="T14" s="72"/>
      <c r="U14" s="72"/>
      <c r="V14" s="72"/>
    </row>
    <row r="15" spans="2:22" ht="16.5">
      <c r="B15" s="78" t="s">
        <v>18</v>
      </c>
      <c r="C15" s="79">
        <v>83.38982225710475</v>
      </c>
      <c r="D15" s="79">
        <v>87.59487822797661</v>
      </c>
      <c r="E15" s="79">
        <v>91.07025791637254</v>
      </c>
      <c r="F15" s="79">
        <v>94.03013064325266</v>
      </c>
      <c r="G15" s="79">
        <v>97.65007875703277</v>
      </c>
      <c r="H15" s="79">
        <v>100.72862057074977</v>
      </c>
      <c r="I15" s="79">
        <v>104.92477951625743</v>
      </c>
      <c r="J15" s="79">
        <v>110.005986273857</v>
      </c>
      <c r="K15" s="79"/>
      <c r="N15" s="72"/>
      <c r="O15" s="72"/>
      <c r="P15" s="72"/>
      <c r="Q15" s="72"/>
      <c r="R15" s="72"/>
      <c r="S15" s="72"/>
      <c r="T15" s="72"/>
      <c r="U15" s="72"/>
      <c r="V15" s="72"/>
    </row>
    <row r="16" spans="3:22" ht="16.5">
      <c r="C16" s="46"/>
      <c r="N16" s="72"/>
      <c r="O16" s="72"/>
      <c r="P16" s="72"/>
      <c r="Q16" s="72"/>
      <c r="R16" s="72"/>
      <c r="S16" s="72"/>
      <c r="T16" s="72"/>
      <c r="U16" s="72"/>
      <c r="V16" s="72"/>
    </row>
    <row r="17" ht="16.5">
      <c r="C17" s="46"/>
    </row>
    <row r="18" spans="2:10" ht="16.5">
      <c r="B18" s="63" t="s">
        <v>42</v>
      </c>
      <c r="C18" s="63"/>
      <c r="D18" s="63"/>
      <c r="E18" s="63"/>
      <c r="F18" s="63"/>
      <c r="G18" s="63"/>
      <c r="H18" s="63"/>
      <c r="I18" s="63"/>
      <c r="J18" s="63"/>
    </row>
    <row r="19" spans="2:11" ht="16.5">
      <c r="B19" s="75" t="s">
        <v>41</v>
      </c>
      <c r="C19" s="76">
        <v>2015</v>
      </c>
      <c r="D19" s="76">
        <v>2016</v>
      </c>
      <c r="E19" s="76">
        <v>2017</v>
      </c>
      <c r="F19" s="76">
        <v>2018</v>
      </c>
      <c r="G19" s="76">
        <v>2019</v>
      </c>
      <c r="H19" s="76">
        <v>2020</v>
      </c>
      <c r="I19" s="76">
        <v>2021</v>
      </c>
      <c r="J19" s="76">
        <v>2022</v>
      </c>
      <c r="K19" s="76">
        <v>2023</v>
      </c>
    </row>
    <row r="20" spans="2:11" ht="16.5">
      <c r="B20" s="63" t="s">
        <v>8</v>
      </c>
      <c r="C20" s="49"/>
      <c r="D20" s="71">
        <f>100*D4/C4-100</f>
        <v>6.525881672566584</v>
      </c>
      <c r="E20" s="71">
        <f aca="true" t="shared" si="0" ref="E20:J20">100*E4/D4-100</f>
        <v>5.1707639588939855</v>
      </c>
      <c r="F20" s="71">
        <f t="shared" si="0"/>
        <v>3.9778026438598317</v>
      </c>
      <c r="G20" s="71">
        <f t="shared" si="0"/>
        <v>2.9519902045372532</v>
      </c>
      <c r="H20" s="71">
        <f t="shared" si="0"/>
        <v>3.7260557118666213</v>
      </c>
      <c r="I20" s="71">
        <f t="shared" si="0"/>
        <v>3.531980167216531</v>
      </c>
      <c r="J20" s="71">
        <f t="shared" si="0"/>
        <v>3.997044423844386</v>
      </c>
      <c r="K20" s="71">
        <f>100*K4/J4-100</f>
        <v>4.941069271691461</v>
      </c>
    </row>
    <row r="21" spans="2:11" ht="16.5">
      <c r="B21" s="68" t="s">
        <v>9</v>
      </c>
      <c r="C21" s="77"/>
      <c r="D21" s="80">
        <f aca="true" t="shared" si="1" ref="D21:K21">100*D5/C5-100</f>
        <v>5.642407453112128</v>
      </c>
      <c r="E21" s="80">
        <f t="shared" si="1"/>
        <v>5.450034373147787</v>
      </c>
      <c r="F21" s="80">
        <f t="shared" si="1"/>
        <v>4.0771324359679255</v>
      </c>
      <c r="G21" s="80">
        <f t="shared" si="1"/>
        <v>2.9560950172637206</v>
      </c>
      <c r="H21" s="80">
        <f t="shared" si="1"/>
        <v>3.742506104162757</v>
      </c>
      <c r="I21" s="80">
        <f t="shared" si="1"/>
        <v>3.303104412769372</v>
      </c>
      <c r="J21" s="80">
        <f t="shared" si="1"/>
        <v>3.673581319442448</v>
      </c>
      <c r="K21" s="80">
        <f t="shared" si="1"/>
        <v>4.777182347150514</v>
      </c>
    </row>
    <row r="22" spans="2:11" ht="16.5">
      <c r="B22" s="63" t="s">
        <v>10</v>
      </c>
      <c r="C22" s="49"/>
      <c r="D22" s="71">
        <f aca="true" t="shared" si="2" ref="D22:K22">100*D6/C6-100</f>
        <v>5.427188311322681</v>
      </c>
      <c r="E22" s="71">
        <f t="shared" si="2"/>
        <v>6.394276182751085</v>
      </c>
      <c r="F22" s="71">
        <f t="shared" si="2"/>
        <v>3.9231460689939155</v>
      </c>
      <c r="G22" s="71">
        <f t="shared" si="2"/>
        <v>3.139062728261365</v>
      </c>
      <c r="H22" s="71">
        <f t="shared" si="2"/>
        <v>3.4158214912869767</v>
      </c>
      <c r="I22" s="71">
        <f t="shared" si="2"/>
        <v>3.1653755645140365</v>
      </c>
      <c r="J22" s="71">
        <f t="shared" si="2"/>
        <v>3.552367171083503</v>
      </c>
      <c r="K22" s="71">
        <f t="shared" si="2"/>
        <v>4.707349756410281</v>
      </c>
    </row>
    <row r="23" spans="2:11" ht="16.5">
      <c r="B23" s="68" t="s">
        <v>11</v>
      </c>
      <c r="C23" s="77"/>
      <c r="D23" s="80">
        <f aca="true" t="shared" si="3" ref="D23:J23">100*D7/C7-100</f>
        <v>5.086747204368137</v>
      </c>
      <c r="E23" s="80">
        <f t="shared" si="3"/>
        <v>6.420526004853812</v>
      </c>
      <c r="F23" s="80">
        <f t="shared" si="3"/>
        <v>3.819010155764744</v>
      </c>
      <c r="G23" s="80">
        <f t="shared" si="3"/>
        <v>3.1956652872707565</v>
      </c>
      <c r="H23" s="80">
        <f t="shared" si="3"/>
        <v>3.2959177313637014</v>
      </c>
      <c r="I23" s="80">
        <f t="shared" si="3"/>
        <v>3.2988700817945613</v>
      </c>
      <c r="J23" s="80">
        <f t="shared" si="3"/>
        <v>3.783245850918931</v>
      </c>
      <c r="K23" s="80">
        <f>100*K7/J7-100</f>
        <v>4.319197754401955</v>
      </c>
    </row>
    <row r="24" spans="2:11" ht="16.5">
      <c r="B24" s="63" t="s">
        <v>0</v>
      </c>
      <c r="C24" s="49"/>
      <c r="D24" s="71">
        <f aca="true" t="shared" si="4" ref="D24:J24">100*D8/C8-100</f>
        <v>5.201387353970645</v>
      </c>
      <c r="E24" s="71">
        <f t="shared" si="4"/>
        <v>6.077070679029504</v>
      </c>
      <c r="F24" s="71">
        <f t="shared" si="4"/>
        <v>3.6395207751828877</v>
      </c>
      <c r="G24" s="71">
        <f t="shared" si="4"/>
        <v>3.5287950453880796</v>
      </c>
      <c r="H24" s="71">
        <f t="shared" si="4"/>
        <v>3.156707165271044</v>
      </c>
      <c r="I24" s="71">
        <f t="shared" si="4"/>
        <v>3.3499512825534055</v>
      </c>
      <c r="J24" s="71">
        <f t="shared" si="4"/>
        <v>4.026812085982613</v>
      </c>
      <c r="K24" s="71">
        <f>100*K8/J8-100</f>
        <v>3.9655169718365784</v>
      </c>
    </row>
    <row r="25" spans="2:11" ht="16.5">
      <c r="B25" s="68" t="s">
        <v>12</v>
      </c>
      <c r="C25" s="77"/>
      <c r="D25" s="80">
        <f aca="true" t="shared" si="5" ref="D25:J25">100*D9/C9-100</f>
        <v>5.502456641782629</v>
      </c>
      <c r="E25" s="80">
        <f t="shared" si="5"/>
        <v>5.4457371732416675</v>
      </c>
      <c r="F25" s="80">
        <f t="shared" si="5"/>
        <v>3.4026167236675064</v>
      </c>
      <c r="G25" s="80">
        <f t="shared" si="5"/>
        <v>3.738968440080228</v>
      </c>
      <c r="H25" s="80">
        <f t="shared" si="5"/>
        <v>3.169111180604915</v>
      </c>
      <c r="I25" s="80">
        <f t="shared" si="5"/>
        <v>3.593649781468656</v>
      </c>
      <c r="J25" s="80">
        <f t="shared" si="5"/>
        <v>4.43669809978482</v>
      </c>
      <c r="K25" s="80">
        <f>100*K9/J9-100</f>
        <v>3.5651235186967654</v>
      </c>
    </row>
    <row r="26" spans="2:11" ht="16.5">
      <c r="B26" s="63" t="s">
        <v>13</v>
      </c>
      <c r="C26" s="49"/>
      <c r="D26" s="71">
        <f aca="true" t="shared" si="6" ref="D26:J26">100*D10/C10-100</f>
        <v>5.100697082689251</v>
      </c>
      <c r="E26" s="71">
        <f t="shared" si="6"/>
        <v>5.165986831280804</v>
      </c>
      <c r="F26" s="71">
        <f t="shared" si="6"/>
        <v>3.3036742894108357</v>
      </c>
      <c r="G26" s="71">
        <f t="shared" si="6"/>
        <v>3.705004071343197</v>
      </c>
      <c r="H26" s="71">
        <f t="shared" si="6"/>
        <v>3.33897829825041</v>
      </c>
      <c r="I26" s="71">
        <f t="shared" si="6"/>
        <v>3.8127974926204757</v>
      </c>
      <c r="J26" s="71">
        <f t="shared" si="6"/>
        <v>4.5374990509845645</v>
      </c>
      <c r="K26" s="71">
        <f>100*K10/J10-100</f>
        <v>3.3187095797991617</v>
      </c>
    </row>
    <row r="27" spans="2:11" ht="16.5">
      <c r="B27" s="68" t="s">
        <v>14</v>
      </c>
      <c r="C27" s="77"/>
      <c r="D27" s="80">
        <f aca="true" t="shared" si="7" ref="D27:K27">100*D11/C11-100</f>
        <v>4.858820256952001</v>
      </c>
      <c r="E27" s="80">
        <f t="shared" si="7"/>
        <v>5.020499394195781</v>
      </c>
      <c r="F27" s="80">
        <f t="shared" si="7"/>
        <v>3.272266003586793</v>
      </c>
      <c r="G27" s="80">
        <f t="shared" si="7"/>
        <v>3.564830287918113</v>
      </c>
      <c r="H27" s="80">
        <f t="shared" si="7"/>
        <v>3.3301246737222243</v>
      </c>
      <c r="I27" s="80">
        <f t="shared" si="7"/>
        <v>3.844651799633496</v>
      </c>
      <c r="J27" s="80">
        <f t="shared" si="7"/>
        <v>4.649160538109413</v>
      </c>
      <c r="K27" s="80">
        <f t="shared" si="7"/>
        <v>3.337784893289026</v>
      </c>
    </row>
    <row r="28" spans="2:11" ht="16.5">
      <c r="B28" s="63" t="s">
        <v>15</v>
      </c>
      <c r="C28" s="49"/>
      <c r="D28" s="71">
        <f aca="true" t="shared" si="8" ref="D28:J31">100*D12/C12-100</f>
        <v>4.472635452504349</v>
      </c>
      <c r="E28" s="71">
        <f t="shared" si="8"/>
        <v>5.271568227334527</v>
      </c>
      <c r="F28" s="71">
        <f t="shared" si="8"/>
        <v>3.353207697495037</v>
      </c>
      <c r="G28" s="71">
        <f t="shared" si="8"/>
        <v>3.3838137380321456</v>
      </c>
      <c r="H28" s="71">
        <f t="shared" si="8"/>
        <v>3.122764041581675</v>
      </c>
      <c r="I28" s="71">
        <f t="shared" si="8"/>
        <v>4.041785760507125</v>
      </c>
      <c r="J28" s="71">
        <f>100*J12/I12-100</f>
        <v>4.839360260234557</v>
      </c>
      <c r="K28" s="71">
        <f>100*K12/J12-100</f>
        <v>3.3312157701872422</v>
      </c>
    </row>
    <row r="29" spans="2:11" ht="16.5">
      <c r="B29" s="68" t="s">
        <v>16</v>
      </c>
      <c r="C29" s="77"/>
      <c r="D29" s="80">
        <f t="shared" si="8"/>
        <v>4.510308416459523</v>
      </c>
      <c r="E29" s="80">
        <f t="shared" si="8"/>
        <v>5.072789128190394</v>
      </c>
      <c r="F29" s="80">
        <f t="shared" si="8"/>
        <v>3.158843750068584</v>
      </c>
      <c r="G29" s="80">
        <f t="shared" si="8"/>
        <v>3.5813467997502073</v>
      </c>
      <c r="H29" s="80">
        <f t="shared" si="8"/>
        <v>3.0992949448980056</v>
      </c>
      <c r="I29" s="80">
        <f t="shared" si="8"/>
        <v>4.036276598347612</v>
      </c>
      <c r="J29" s="80">
        <f>100*J13/I13-100</f>
        <v>4.942249633423515</v>
      </c>
      <c r="K29" s="80">
        <f>100*K13/J13-100</f>
        <v>3.169835308290473</v>
      </c>
    </row>
    <row r="30" spans="2:11" ht="16.5">
      <c r="B30" s="63" t="s">
        <v>17</v>
      </c>
      <c r="C30" s="49"/>
      <c r="D30" s="71">
        <f t="shared" si="8"/>
        <v>4.800317808748716</v>
      </c>
      <c r="E30" s="71">
        <f t="shared" si="8"/>
        <v>4.429275195662385</v>
      </c>
      <c r="F30" s="71">
        <f t="shared" si="8"/>
        <v>2.9678616055296345</v>
      </c>
      <c r="G30" s="71">
        <f t="shared" si="8"/>
        <v>3.761125479104635</v>
      </c>
      <c r="H30" s="71">
        <f t="shared" si="8"/>
        <v>2.9621595653418638</v>
      </c>
      <c r="I30" s="71">
        <f t="shared" si="8"/>
        <v>4.147773148102928</v>
      </c>
      <c r="J30" s="71">
        <f t="shared" si="8"/>
        <v>4.878864957273066</v>
      </c>
      <c r="K30" s="71">
        <f>100*K14/J14-100</f>
        <v>3.2219852960806463</v>
      </c>
    </row>
    <row r="31" spans="2:11" ht="16.5">
      <c r="B31" s="78" t="s">
        <v>18</v>
      </c>
      <c r="C31" s="79"/>
      <c r="D31" s="81">
        <f t="shared" si="8"/>
        <v>5.042648919321309</v>
      </c>
      <c r="E31" s="81">
        <f t="shared" si="8"/>
        <v>3.9675603856093318</v>
      </c>
      <c r="F31" s="81">
        <f t="shared" si="8"/>
        <v>3.2500981051334037</v>
      </c>
      <c r="G31" s="81">
        <f t="shared" si="8"/>
        <v>3.8497746297025515</v>
      </c>
      <c r="H31" s="81">
        <f t="shared" si="8"/>
        <v>3.152626042808265</v>
      </c>
      <c r="I31" s="81">
        <f t="shared" si="8"/>
        <v>4.165806025865663</v>
      </c>
      <c r="J31" s="81">
        <f t="shared" si="8"/>
        <v>4.842713781268671</v>
      </c>
      <c r="K31" s="81"/>
    </row>
    <row r="33" ht="16.5">
      <c r="J33" s="7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234"/>
  <sheetViews>
    <sheetView showGridLines="0" zoomScalePageLayoutView="0" workbookViewId="0" topLeftCell="A1">
      <selection activeCell="M14" sqref="M14"/>
    </sheetView>
  </sheetViews>
  <sheetFormatPr defaultColWidth="9.140625" defaultRowHeight="15"/>
  <cols>
    <col min="1" max="1" width="40.00390625" style="1" customWidth="1"/>
    <col min="2" max="5" width="10.57421875" style="1" bestFit="1" customWidth="1"/>
    <col min="6" max="6" width="9.8515625" style="1" customWidth="1"/>
    <col min="7" max="7" width="10.00390625" style="1" bestFit="1" customWidth="1"/>
    <col min="8" max="8" width="10.140625" style="1" customWidth="1"/>
    <col min="9" max="9" width="10.00390625" style="1" customWidth="1"/>
    <col min="10" max="10" width="10.57421875" style="1" customWidth="1"/>
    <col min="11" max="13" width="9.140625" style="1" customWidth="1"/>
    <col min="14" max="14" width="10.421875" style="1" customWidth="1"/>
    <col min="15" max="16384" width="9.140625" style="1" customWidth="1"/>
  </cols>
  <sheetData>
    <row r="1" spans="1:10" ht="16.5">
      <c r="A1" s="22" t="s">
        <v>21</v>
      </c>
      <c r="B1" s="22"/>
      <c r="C1" s="22"/>
      <c r="D1" s="22"/>
      <c r="E1" s="22"/>
      <c r="F1" s="22"/>
      <c r="G1" s="22"/>
      <c r="H1" s="17"/>
      <c r="I1" s="17"/>
      <c r="J1" s="17"/>
    </row>
    <row r="2" spans="1:10" ht="16.5">
      <c r="A2" s="18" t="s">
        <v>31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16.5">
      <c r="A3" s="13"/>
      <c r="B3" s="14">
        <v>2015</v>
      </c>
      <c r="C3" s="14">
        <v>2016</v>
      </c>
      <c r="D3" s="14">
        <v>2017</v>
      </c>
      <c r="E3" s="14">
        <v>2018</v>
      </c>
      <c r="F3" s="15">
        <v>2019</v>
      </c>
      <c r="G3" s="15">
        <v>2020</v>
      </c>
      <c r="H3" s="15">
        <v>2021</v>
      </c>
      <c r="I3" s="15">
        <v>2022</v>
      </c>
      <c r="J3" s="15">
        <v>2023</v>
      </c>
    </row>
    <row r="4" spans="1:10" ht="16.5">
      <c r="A4" s="23" t="s">
        <v>8</v>
      </c>
      <c r="B4" s="24">
        <v>98710</v>
      </c>
      <c r="C4" s="24">
        <v>99815</v>
      </c>
      <c r="D4" s="24">
        <v>121280</v>
      </c>
      <c r="E4" s="24">
        <v>133795</v>
      </c>
      <c r="F4" s="24">
        <v>108027</v>
      </c>
      <c r="G4" s="24">
        <v>132684</v>
      </c>
      <c r="H4" s="24">
        <v>79116</v>
      </c>
      <c r="I4" s="24">
        <v>94441</v>
      </c>
      <c r="J4" s="24">
        <f>B233</f>
        <v>146877</v>
      </c>
    </row>
    <row r="5" spans="1:10" ht="16.5">
      <c r="A5" s="1" t="s">
        <v>9</v>
      </c>
      <c r="B5" s="8">
        <v>88939</v>
      </c>
      <c r="C5" s="8">
        <v>91485</v>
      </c>
      <c r="D5" s="8">
        <v>101168</v>
      </c>
      <c r="E5" s="8">
        <v>107835</v>
      </c>
      <c r="F5" s="8">
        <v>122929</v>
      </c>
      <c r="G5" s="8">
        <v>137204</v>
      </c>
      <c r="H5" s="8">
        <v>79730</v>
      </c>
      <c r="I5" s="8">
        <v>101042</v>
      </c>
      <c r="J5" s="8">
        <f>C233</f>
        <v>144019</v>
      </c>
    </row>
    <row r="6" spans="1:10" ht="16.5">
      <c r="A6" s="23" t="s">
        <v>10</v>
      </c>
      <c r="B6" s="24">
        <v>77841</v>
      </c>
      <c r="C6" s="24">
        <v>93068</v>
      </c>
      <c r="D6" s="24">
        <v>98295</v>
      </c>
      <c r="E6" s="24">
        <v>123256</v>
      </c>
      <c r="F6" s="24">
        <v>108323</v>
      </c>
      <c r="G6" s="24">
        <v>66581</v>
      </c>
      <c r="H6" s="24">
        <v>72285</v>
      </c>
      <c r="I6" s="24">
        <v>93889</v>
      </c>
      <c r="J6" s="24">
        <f>D233</f>
        <v>118186</v>
      </c>
    </row>
    <row r="7" spans="1:10" ht="16.5">
      <c r="A7" s="1" t="s">
        <v>11</v>
      </c>
      <c r="B7" s="8">
        <v>67447</v>
      </c>
      <c r="C7" s="8">
        <v>76527</v>
      </c>
      <c r="D7" s="8">
        <v>86652</v>
      </c>
      <c r="E7" s="8">
        <v>92876</v>
      </c>
      <c r="F7" s="8">
        <v>95212</v>
      </c>
      <c r="G7" s="8">
        <v>7105</v>
      </c>
      <c r="H7" s="8">
        <v>43966</v>
      </c>
      <c r="I7" s="8">
        <v>79405</v>
      </c>
      <c r="J7" s="8">
        <f>E233</f>
        <v>96852</v>
      </c>
    </row>
    <row r="8" spans="1:10" ht="16.5">
      <c r="A8" s="23" t="s">
        <v>0</v>
      </c>
      <c r="B8" s="24">
        <v>81538</v>
      </c>
      <c r="C8" s="24">
        <v>76120</v>
      </c>
      <c r="D8" s="24">
        <v>78016</v>
      </c>
      <c r="E8" s="24">
        <v>91374</v>
      </c>
      <c r="F8" s="24">
        <v>80172</v>
      </c>
      <c r="G8" s="24">
        <v>5529</v>
      </c>
      <c r="H8" s="24">
        <v>42173</v>
      </c>
      <c r="I8" s="24">
        <v>89271</v>
      </c>
      <c r="J8" s="24">
        <f>F233</f>
        <v>106497</v>
      </c>
    </row>
    <row r="9" spans="1:14" ht="14.25" customHeight="1">
      <c r="A9" s="1" t="s">
        <v>12</v>
      </c>
      <c r="B9" s="8">
        <v>90236</v>
      </c>
      <c r="C9" s="8">
        <v>89383</v>
      </c>
      <c r="D9" s="8">
        <v>92442</v>
      </c>
      <c r="E9" s="8">
        <v>117802</v>
      </c>
      <c r="F9" s="8">
        <v>121173</v>
      </c>
      <c r="G9" s="8">
        <v>9671</v>
      </c>
      <c r="H9" s="8">
        <v>57689</v>
      </c>
      <c r="I9" s="8">
        <v>117349</v>
      </c>
      <c r="J9" s="8">
        <f>G233</f>
        <v>146896</v>
      </c>
      <c r="L9" s="45"/>
      <c r="N9" s="45"/>
    </row>
    <row r="10" spans="1:15" ht="16.5">
      <c r="A10" s="23" t="s">
        <v>13</v>
      </c>
      <c r="B10" s="24">
        <v>91896</v>
      </c>
      <c r="C10" s="24">
        <v>126681</v>
      </c>
      <c r="D10" s="24">
        <v>131583</v>
      </c>
      <c r="E10" s="24">
        <v>148557</v>
      </c>
      <c r="F10" s="24">
        <v>156664</v>
      </c>
      <c r="G10" s="24">
        <v>17136</v>
      </c>
      <c r="H10" s="24">
        <v>81307</v>
      </c>
      <c r="I10" s="24">
        <v>166736</v>
      </c>
      <c r="J10" s="24">
        <f>H233</f>
        <v>185929</v>
      </c>
      <c r="L10" s="45"/>
      <c r="M10" s="45"/>
      <c r="O10" s="45"/>
    </row>
    <row r="11" spans="1:17" ht="16.5">
      <c r="A11" s="1" t="s">
        <v>14</v>
      </c>
      <c r="B11" s="8">
        <v>142885</v>
      </c>
      <c r="C11" s="8">
        <v>119453</v>
      </c>
      <c r="D11" s="8">
        <v>131388</v>
      </c>
      <c r="E11" s="8">
        <v>157312</v>
      </c>
      <c r="F11" s="8">
        <v>155734</v>
      </c>
      <c r="G11" s="8">
        <v>24863</v>
      </c>
      <c r="H11" s="8">
        <v>87397</v>
      </c>
      <c r="I11" s="8">
        <v>158049</v>
      </c>
      <c r="J11" s="8">
        <f>I233</f>
        <v>186030</v>
      </c>
      <c r="L11" s="45"/>
      <c r="Q11" s="45"/>
    </row>
    <row r="12" spans="1:10" ht="16.5">
      <c r="A12" s="23" t="s">
        <v>15</v>
      </c>
      <c r="B12" s="24">
        <v>100829</v>
      </c>
      <c r="C12" s="24">
        <v>121264</v>
      </c>
      <c r="D12" s="24">
        <v>110962</v>
      </c>
      <c r="E12" s="24">
        <v>150953</v>
      </c>
      <c r="F12" s="24">
        <v>143690</v>
      </c>
      <c r="G12" s="24">
        <v>29566</v>
      </c>
      <c r="H12" s="24">
        <v>80733</v>
      </c>
      <c r="I12" s="24">
        <v>134231</v>
      </c>
      <c r="J12" s="24">
        <f>J233</f>
        <v>168708</v>
      </c>
    </row>
    <row r="13" spans="1:11" ht="16.5">
      <c r="A13" s="1" t="s">
        <v>16</v>
      </c>
      <c r="B13" s="8">
        <v>84121</v>
      </c>
      <c r="C13" s="8">
        <v>134054</v>
      </c>
      <c r="D13" s="8">
        <v>122289</v>
      </c>
      <c r="E13" s="8">
        <v>120762</v>
      </c>
      <c r="F13" s="8">
        <v>133014</v>
      </c>
      <c r="G13" s="8">
        <v>41740</v>
      </c>
      <c r="H13" s="8">
        <v>92345</v>
      </c>
      <c r="I13" s="8">
        <v>141517</v>
      </c>
      <c r="J13" s="8">
        <f>K233</f>
        <v>171573</v>
      </c>
      <c r="K13" s="43"/>
    </row>
    <row r="14" spans="1:13" ht="16.5">
      <c r="A14" s="23" t="s">
        <v>17</v>
      </c>
      <c r="B14" s="24">
        <v>96873</v>
      </c>
      <c r="C14" s="24">
        <v>121379</v>
      </c>
      <c r="D14" s="24">
        <v>109211</v>
      </c>
      <c r="E14" s="24">
        <v>111859</v>
      </c>
      <c r="F14" s="24">
        <v>124917</v>
      </c>
      <c r="G14" s="24">
        <v>61183</v>
      </c>
      <c r="H14" s="24">
        <v>92939</v>
      </c>
      <c r="I14" s="24">
        <v>123351</v>
      </c>
      <c r="J14" s="24"/>
      <c r="M14" s="45"/>
    </row>
    <row r="15" spans="1:10" ht="16.5">
      <c r="A15" s="1" t="s">
        <v>18</v>
      </c>
      <c r="B15" s="8">
        <v>115867</v>
      </c>
      <c r="C15" s="8">
        <v>135050</v>
      </c>
      <c r="D15" s="8">
        <v>143857</v>
      </c>
      <c r="E15" s="8">
        <v>149321</v>
      </c>
      <c r="F15" s="8">
        <v>160296</v>
      </c>
      <c r="G15" s="8">
        <v>87605</v>
      </c>
      <c r="H15" s="8">
        <v>113012</v>
      </c>
      <c r="I15" s="8">
        <v>155639</v>
      </c>
      <c r="J15" s="8"/>
    </row>
    <row r="16" spans="1:12" s="2" customFormat="1" ht="16.5">
      <c r="A16" s="13" t="s">
        <v>1</v>
      </c>
      <c r="B16" s="138">
        <f aca="true" t="shared" si="0" ref="B16:H16">SUM(B4:B15)</f>
        <v>1137182</v>
      </c>
      <c r="C16" s="138">
        <f t="shared" si="0"/>
        <v>1284279</v>
      </c>
      <c r="D16" s="138">
        <f t="shared" si="0"/>
        <v>1327143</v>
      </c>
      <c r="E16" s="138">
        <f t="shared" si="0"/>
        <v>1505702</v>
      </c>
      <c r="F16" s="138">
        <f t="shared" si="0"/>
        <v>1510151</v>
      </c>
      <c r="G16" s="138">
        <f t="shared" si="0"/>
        <v>620867</v>
      </c>
      <c r="H16" s="138">
        <f t="shared" si="0"/>
        <v>922692</v>
      </c>
      <c r="I16" s="138">
        <f>SUM(I4:I15)</f>
        <v>1454920</v>
      </c>
      <c r="J16" s="138">
        <f>SUM(J4:J15)</f>
        <v>1471567</v>
      </c>
      <c r="L16" s="1"/>
    </row>
    <row r="17" spans="1:6" s="2" customFormat="1" ht="16.5">
      <c r="A17" s="7" t="s">
        <v>20</v>
      </c>
      <c r="B17" s="3"/>
      <c r="C17" s="3"/>
      <c r="D17" s="3"/>
      <c r="E17" s="3"/>
      <c r="F17" s="3"/>
    </row>
    <row r="18" spans="1:6" s="2" customFormat="1" ht="16.5">
      <c r="A18" s="7"/>
      <c r="B18" s="3"/>
      <c r="C18" s="3"/>
      <c r="D18" s="3"/>
      <c r="E18" s="3"/>
      <c r="F18" s="3"/>
    </row>
    <row r="19" spans="1:14" ht="16.5">
      <c r="A19" s="117" t="s">
        <v>48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</row>
    <row r="20" spans="1:14" ht="16.5">
      <c r="A20" s="118" t="s">
        <v>49</v>
      </c>
      <c r="B20" s="119" t="s">
        <v>8</v>
      </c>
      <c r="C20" s="119" t="s">
        <v>9</v>
      </c>
      <c r="D20" s="119" t="s">
        <v>10</v>
      </c>
      <c r="E20" s="119" t="s">
        <v>11</v>
      </c>
      <c r="F20" s="119" t="s">
        <v>0</v>
      </c>
      <c r="G20" s="119" t="s">
        <v>12</v>
      </c>
      <c r="H20" s="119" t="s">
        <v>13</v>
      </c>
      <c r="I20" s="119" t="s">
        <v>14</v>
      </c>
      <c r="J20" s="119" t="s">
        <v>15</v>
      </c>
      <c r="K20" s="119" t="s">
        <v>16</v>
      </c>
      <c r="L20" s="119" t="s">
        <v>17</v>
      </c>
      <c r="M20" s="119" t="s">
        <v>18</v>
      </c>
      <c r="N20" s="119" t="s">
        <v>2</v>
      </c>
    </row>
    <row r="21" spans="1:17" ht="16.5">
      <c r="A21" s="120" t="s">
        <v>50</v>
      </c>
      <c r="B21" s="5">
        <v>0</v>
      </c>
      <c r="C21" s="5">
        <v>0</v>
      </c>
      <c r="D21" s="5">
        <v>1</v>
      </c>
      <c r="E21" s="5">
        <v>2</v>
      </c>
      <c r="F21" s="5">
        <v>6</v>
      </c>
      <c r="G21" s="8">
        <v>1</v>
      </c>
      <c r="H21" s="8">
        <v>3</v>
      </c>
      <c r="I21" s="8">
        <v>26</v>
      </c>
      <c r="J21" s="8">
        <v>20</v>
      </c>
      <c r="K21" s="8">
        <v>6</v>
      </c>
      <c r="L21" s="8"/>
      <c r="M21" s="8"/>
      <c r="N21" s="8">
        <f>SUM(B21:M21)</f>
        <v>65</v>
      </c>
      <c r="Q21" s="129"/>
    </row>
    <row r="22" spans="1:17" ht="16.5">
      <c r="A22" s="121" t="s">
        <v>51</v>
      </c>
      <c r="B22" s="39">
        <v>65</v>
      </c>
      <c r="C22" s="39">
        <v>52</v>
      </c>
      <c r="D22" s="39">
        <v>49</v>
      </c>
      <c r="E22" s="39">
        <v>34</v>
      </c>
      <c r="F22" s="39">
        <v>16</v>
      </c>
      <c r="G22" s="39">
        <v>39</v>
      </c>
      <c r="H22" s="24">
        <v>68</v>
      </c>
      <c r="I22" s="24">
        <v>85</v>
      </c>
      <c r="J22" s="24">
        <v>90</v>
      </c>
      <c r="K22" s="24">
        <v>48</v>
      </c>
      <c r="L22" s="24"/>
      <c r="M22" s="24"/>
      <c r="N22" s="24">
        <f aca="true" t="shared" si="1" ref="N22:N85">SUM(B22:M22)</f>
        <v>546</v>
      </c>
      <c r="Q22" s="129"/>
    </row>
    <row r="23" spans="1:17" ht="16.5">
      <c r="A23" s="120" t="s">
        <v>52</v>
      </c>
      <c r="B23" s="5">
        <v>179</v>
      </c>
      <c r="C23" s="5">
        <v>124</v>
      </c>
      <c r="D23" s="5">
        <v>96</v>
      </c>
      <c r="E23" s="5">
        <v>49</v>
      </c>
      <c r="F23" s="5">
        <v>224</v>
      </c>
      <c r="G23" s="8">
        <v>181</v>
      </c>
      <c r="H23" s="8">
        <v>263</v>
      </c>
      <c r="I23" s="8">
        <v>401</v>
      </c>
      <c r="J23" s="8">
        <v>431</v>
      </c>
      <c r="K23" s="8">
        <v>211</v>
      </c>
      <c r="L23" s="8"/>
      <c r="M23" s="8"/>
      <c r="N23" s="8">
        <f t="shared" si="1"/>
        <v>2159</v>
      </c>
      <c r="Q23" s="129"/>
    </row>
    <row r="24" spans="1:17" ht="16.5">
      <c r="A24" s="121" t="s">
        <v>53</v>
      </c>
      <c r="B24" s="39">
        <v>2</v>
      </c>
      <c r="C24" s="39">
        <v>0</v>
      </c>
      <c r="D24" s="39">
        <v>0</v>
      </c>
      <c r="E24" s="39">
        <v>0</v>
      </c>
      <c r="F24" s="39">
        <v>2</v>
      </c>
      <c r="G24" s="39">
        <v>4</v>
      </c>
      <c r="H24" s="24">
        <v>5</v>
      </c>
      <c r="I24" s="24">
        <v>25</v>
      </c>
      <c r="J24" s="24">
        <v>5</v>
      </c>
      <c r="K24" s="24">
        <v>5</v>
      </c>
      <c r="L24" s="24"/>
      <c r="M24" s="24"/>
      <c r="N24" s="24">
        <f t="shared" si="1"/>
        <v>48</v>
      </c>
      <c r="Q24" s="129"/>
    </row>
    <row r="25" spans="1:17" ht="16.5">
      <c r="A25" s="120" t="s">
        <v>54</v>
      </c>
      <c r="B25" s="5">
        <v>36</v>
      </c>
      <c r="C25" s="5">
        <v>41</v>
      </c>
      <c r="D25" s="5">
        <v>110</v>
      </c>
      <c r="E25" s="5">
        <v>68</v>
      </c>
      <c r="F25" s="5">
        <v>47</v>
      </c>
      <c r="G25" s="8">
        <v>56</v>
      </c>
      <c r="H25" s="8">
        <v>80</v>
      </c>
      <c r="I25" s="8">
        <v>68</v>
      </c>
      <c r="J25" s="8">
        <v>95</v>
      </c>
      <c r="K25" s="8">
        <v>89</v>
      </c>
      <c r="L25" s="8"/>
      <c r="M25" s="8"/>
      <c r="N25" s="8">
        <f t="shared" si="1"/>
        <v>690</v>
      </c>
      <c r="Q25" s="129"/>
    </row>
    <row r="26" spans="1:17" ht="16.5">
      <c r="A26" s="121" t="s">
        <v>55</v>
      </c>
      <c r="B26" s="39">
        <v>0</v>
      </c>
      <c r="C26" s="39">
        <v>0</v>
      </c>
      <c r="D26" s="39">
        <v>6</v>
      </c>
      <c r="E26" s="39">
        <v>0</v>
      </c>
      <c r="F26" s="39">
        <v>0</v>
      </c>
      <c r="G26" s="39">
        <v>0</v>
      </c>
      <c r="H26" s="24">
        <v>0</v>
      </c>
      <c r="I26" s="24">
        <v>0</v>
      </c>
      <c r="J26" s="24">
        <v>0</v>
      </c>
      <c r="K26" s="24">
        <v>0</v>
      </c>
      <c r="L26" s="24"/>
      <c r="M26" s="24"/>
      <c r="N26" s="24">
        <f t="shared" si="1"/>
        <v>6</v>
      </c>
      <c r="Q26" s="129"/>
    </row>
    <row r="27" spans="1:17" ht="16.5">
      <c r="A27" s="120" t="s">
        <v>56</v>
      </c>
      <c r="B27" s="5">
        <v>5</v>
      </c>
      <c r="C27" s="5">
        <v>4</v>
      </c>
      <c r="D27" s="5">
        <v>4</v>
      </c>
      <c r="E27" s="5">
        <v>13</v>
      </c>
      <c r="F27" s="5">
        <v>14</v>
      </c>
      <c r="G27" s="8">
        <v>10</v>
      </c>
      <c r="H27" s="8">
        <v>11</v>
      </c>
      <c r="I27" s="8">
        <v>10</v>
      </c>
      <c r="J27" s="8">
        <v>6</v>
      </c>
      <c r="K27" s="8">
        <v>4</v>
      </c>
      <c r="L27" s="8"/>
      <c r="M27" s="8"/>
      <c r="N27" s="8">
        <f t="shared" si="1"/>
        <v>81</v>
      </c>
      <c r="Q27" s="129"/>
    </row>
    <row r="28" spans="1:17" ht="16.5">
      <c r="A28" s="121" t="s">
        <v>57</v>
      </c>
      <c r="B28" s="39">
        <v>228</v>
      </c>
      <c r="C28" s="39">
        <v>160</v>
      </c>
      <c r="D28" s="39">
        <v>59</v>
      </c>
      <c r="E28" s="39">
        <v>83</v>
      </c>
      <c r="F28" s="39">
        <v>45</v>
      </c>
      <c r="G28" s="24">
        <v>101</v>
      </c>
      <c r="H28" s="24">
        <v>117</v>
      </c>
      <c r="I28" s="24">
        <v>109</v>
      </c>
      <c r="J28" s="24">
        <v>118</v>
      </c>
      <c r="K28" s="24">
        <v>124</v>
      </c>
      <c r="L28" s="24"/>
      <c r="M28" s="24"/>
      <c r="N28" s="24">
        <f t="shared" si="1"/>
        <v>1144</v>
      </c>
      <c r="Q28" s="129"/>
    </row>
    <row r="29" spans="1:17" ht="16.5">
      <c r="A29" s="120" t="s">
        <v>58</v>
      </c>
      <c r="B29" s="5">
        <v>37</v>
      </c>
      <c r="C29" s="5">
        <v>41</v>
      </c>
      <c r="D29" s="5">
        <v>23</v>
      </c>
      <c r="E29" s="5">
        <v>13</v>
      </c>
      <c r="F29" s="5">
        <v>225</v>
      </c>
      <c r="G29" s="8">
        <v>34</v>
      </c>
      <c r="H29" s="8">
        <v>25</v>
      </c>
      <c r="I29" s="8">
        <v>52</v>
      </c>
      <c r="J29" s="8">
        <v>45</v>
      </c>
      <c r="K29" s="8">
        <v>23</v>
      </c>
      <c r="L29" s="8"/>
      <c r="M29" s="8"/>
      <c r="N29" s="8">
        <f t="shared" si="1"/>
        <v>518</v>
      </c>
      <c r="Q29" s="129"/>
    </row>
    <row r="30" spans="1:17" ht="16.5">
      <c r="A30" s="121" t="s">
        <v>59</v>
      </c>
      <c r="B30" s="39">
        <v>933</v>
      </c>
      <c r="C30" s="39">
        <v>713</v>
      </c>
      <c r="D30" s="39">
        <v>591</v>
      </c>
      <c r="E30" s="39">
        <v>527</v>
      </c>
      <c r="F30" s="39">
        <v>547</v>
      </c>
      <c r="G30" s="24">
        <v>1245</v>
      </c>
      <c r="H30" s="24">
        <v>1496</v>
      </c>
      <c r="I30" s="24">
        <v>1457</v>
      </c>
      <c r="J30" s="24">
        <v>1353</v>
      </c>
      <c r="K30" s="24">
        <v>1165</v>
      </c>
      <c r="L30" s="24"/>
      <c r="M30" s="24"/>
      <c r="N30" s="24">
        <f t="shared" si="1"/>
        <v>10027</v>
      </c>
      <c r="Q30" s="129"/>
    </row>
    <row r="31" spans="1:17" ht="16.5">
      <c r="A31" s="120" t="s">
        <v>60</v>
      </c>
      <c r="B31" s="5">
        <v>1366</v>
      </c>
      <c r="C31" s="5">
        <v>1395</v>
      </c>
      <c r="D31" s="5">
        <v>661</v>
      </c>
      <c r="E31" s="5">
        <v>410</v>
      </c>
      <c r="F31" s="5">
        <v>374</v>
      </c>
      <c r="G31" s="8">
        <v>845</v>
      </c>
      <c r="H31" s="8">
        <v>1466</v>
      </c>
      <c r="I31" s="8">
        <v>1260</v>
      </c>
      <c r="J31" s="8">
        <v>1139</v>
      </c>
      <c r="K31" s="8">
        <v>1293</v>
      </c>
      <c r="L31" s="8"/>
      <c r="M31" s="8"/>
      <c r="N31" s="8">
        <f t="shared" si="1"/>
        <v>10209</v>
      </c>
      <c r="Q31" s="129"/>
    </row>
    <row r="32" spans="1:17" ht="16.5">
      <c r="A32" s="121" t="s">
        <v>61</v>
      </c>
      <c r="B32" s="39">
        <v>29</v>
      </c>
      <c r="C32" s="39">
        <v>16</v>
      </c>
      <c r="D32" s="39">
        <v>14</v>
      </c>
      <c r="E32" s="39">
        <v>3</v>
      </c>
      <c r="F32" s="39">
        <v>2</v>
      </c>
      <c r="G32" s="24">
        <v>10</v>
      </c>
      <c r="H32" s="24">
        <v>11</v>
      </c>
      <c r="I32" s="24">
        <v>39</v>
      </c>
      <c r="J32" s="24">
        <v>8</v>
      </c>
      <c r="K32" s="24">
        <v>3</v>
      </c>
      <c r="L32" s="24"/>
      <c r="M32" s="24"/>
      <c r="N32" s="24">
        <f t="shared" si="1"/>
        <v>135</v>
      </c>
      <c r="Q32" s="129"/>
    </row>
    <row r="33" spans="1:17" ht="16.5">
      <c r="A33" s="120" t="s">
        <v>62</v>
      </c>
      <c r="B33" s="5">
        <v>4</v>
      </c>
      <c r="C33" s="5">
        <v>14</v>
      </c>
      <c r="D33" s="5">
        <v>3</v>
      </c>
      <c r="E33" s="5">
        <v>7</v>
      </c>
      <c r="F33" s="5">
        <v>5</v>
      </c>
      <c r="G33" s="8">
        <v>9</v>
      </c>
      <c r="H33" s="8">
        <v>7</v>
      </c>
      <c r="I33" s="8">
        <v>3</v>
      </c>
      <c r="J33" s="8">
        <v>10</v>
      </c>
      <c r="K33" s="8">
        <v>5</v>
      </c>
      <c r="L33" s="8"/>
      <c r="M33" s="8"/>
      <c r="N33" s="8">
        <f t="shared" si="1"/>
        <v>67</v>
      </c>
      <c r="Q33" s="129"/>
    </row>
    <row r="34" spans="1:17" ht="16.5">
      <c r="A34" s="121" t="s">
        <v>63</v>
      </c>
      <c r="B34" s="39">
        <v>32</v>
      </c>
      <c r="C34" s="39">
        <v>47</v>
      </c>
      <c r="D34" s="39">
        <v>18</v>
      </c>
      <c r="E34" s="39">
        <v>11</v>
      </c>
      <c r="F34" s="39">
        <v>17</v>
      </c>
      <c r="G34" s="24">
        <v>62</v>
      </c>
      <c r="H34" s="24">
        <v>24</v>
      </c>
      <c r="I34" s="24">
        <v>58</v>
      </c>
      <c r="J34" s="24">
        <v>25</v>
      </c>
      <c r="K34" s="24">
        <v>13</v>
      </c>
      <c r="L34" s="24"/>
      <c r="M34" s="24"/>
      <c r="N34" s="24">
        <f t="shared" si="1"/>
        <v>307</v>
      </c>
      <c r="Q34" s="129"/>
    </row>
    <row r="35" spans="1:17" ht="16.5">
      <c r="A35" s="120" t="s">
        <v>64</v>
      </c>
      <c r="B35" s="5">
        <v>40</v>
      </c>
      <c r="C35" s="5">
        <v>34</v>
      </c>
      <c r="D35" s="5">
        <v>30</v>
      </c>
      <c r="E35" s="5">
        <v>20</v>
      </c>
      <c r="F35" s="5">
        <v>41</v>
      </c>
      <c r="G35" s="8">
        <v>55</v>
      </c>
      <c r="H35" s="8">
        <v>54</v>
      </c>
      <c r="I35" s="8">
        <v>63</v>
      </c>
      <c r="J35" s="8">
        <v>48</v>
      </c>
      <c r="K35" s="8">
        <v>42</v>
      </c>
      <c r="L35" s="8"/>
      <c r="M35" s="8"/>
      <c r="N35" s="8">
        <f t="shared" si="1"/>
        <v>427</v>
      </c>
      <c r="Q35" s="129"/>
    </row>
    <row r="36" spans="1:17" ht="16.5">
      <c r="A36" s="121" t="s">
        <v>65</v>
      </c>
      <c r="B36" s="39">
        <v>1</v>
      </c>
      <c r="C36" s="39">
        <v>3</v>
      </c>
      <c r="D36" s="39">
        <v>5</v>
      </c>
      <c r="E36" s="39">
        <v>0</v>
      </c>
      <c r="F36" s="39">
        <v>0</v>
      </c>
      <c r="G36" s="24">
        <v>12</v>
      </c>
      <c r="H36" s="24">
        <v>4</v>
      </c>
      <c r="I36" s="24">
        <v>14</v>
      </c>
      <c r="J36" s="24">
        <v>16</v>
      </c>
      <c r="K36" s="24">
        <v>4</v>
      </c>
      <c r="L36" s="24"/>
      <c r="M36" s="24"/>
      <c r="N36" s="24">
        <f t="shared" si="1"/>
        <v>59</v>
      </c>
      <c r="Q36" s="129"/>
    </row>
    <row r="37" spans="1:17" ht="16.5">
      <c r="A37" s="120" t="s">
        <v>66</v>
      </c>
      <c r="B37" s="5">
        <v>221</v>
      </c>
      <c r="C37" s="5">
        <v>153</v>
      </c>
      <c r="D37" s="5">
        <v>109</v>
      </c>
      <c r="E37" s="5">
        <v>21</v>
      </c>
      <c r="F37" s="5">
        <v>55</v>
      </c>
      <c r="G37" s="8">
        <v>93</v>
      </c>
      <c r="H37" s="8">
        <v>94</v>
      </c>
      <c r="I37" s="8">
        <v>70</v>
      </c>
      <c r="J37" s="8">
        <v>69</v>
      </c>
      <c r="K37" s="8">
        <v>97</v>
      </c>
      <c r="L37" s="8"/>
      <c r="M37" s="8"/>
      <c r="N37" s="8">
        <f t="shared" si="1"/>
        <v>982</v>
      </c>
      <c r="Q37" s="129"/>
    </row>
    <row r="38" spans="1:17" ht="16.5">
      <c r="A38" s="121" t="s">
        <v>67</v>
      </c>
      <c r="B38" s="39">
        <v>1249</v>
      </c>
      <c r="C38" s="39">
        <v>1708</v>
      </c>
      <c r="D38" s="39">
        <v>788</v>
      </c>
      <c r="E38" s="39">
        <v>595</v>
      </c>
      <c r="F38" s="39">
        <v>965</v>
      </c>
      <c r="G38" s="24">
        <v>1138</v>
      </c>
      <c r="H38" s="24">
        <v>3127</v>
      </c>
      <c r="I38" s="24">
        <v>1707</v>
      </c>
      <c r="J38" s="24">
        <v>1822</v>
      </c>
      <c r="K38" s="24">
        <v>2049</v>
      </c>
      <c r="L38" s="24"/>
      <c r="M38" s="24"/>
      <c r="N38" s="24">
        <f t="shared" si="1"/>
        <v>15148</v>
      </c>
      <c r="Q38" s="129"/>
    </row>
    <row r="39" spans="1:17" ht="16.5">
      <c r="A39" s="120" t="s">
        <v>68</v>
      </c>
      <c r="B39" s="5">
        <v>7</v>
      </c>
      <c r="C39" s="5">
        <v>124</v>
      </c>
      <c r="D39" s="5">
        <v>2</v>
      </c>
      <c r="E39" s="5">
        <v>0</v>
      </c>
      <c r="F39" s="5">
        <v>0</v>
      </c>
      <c r="G39" s="8">
        <v>0</v>
      </c>
      <c r="H39" s="8">
        <v>3</v>
      </c>
      <c r="I39" s="8">
        <v>1</v>
      </c>
      <c r="J39" s="8">
        <v>9</v>
      </c>
      <c r="K39" s="8">
        <v>8</v>
      </c>
      <c r="L39" s="8"/>
      <c r="M39" s="8"/>
      <c r="N39" s="8">
        <f t="shared" si="1"/>
        <v>154</v>
      </c>
      <c r="Q39" s="129"/>
    </row>
    <row r="40" spans="1:17" ht="16.5">
      <c r="A40" s="121" t="s">
        <v>69</v>
      </c>
      <c r="B40" s="39">
        <v>11</v>
      </c>
      <c r="C40" s="39">
        <v>29</v>
      </c>
      <c r="D40" s="39">
        <v>32</v>
      </c>
      <c r="E40" s="39">
        <v>29</v>
      </c>
      <c r="F40" s="39">
        <v>27</v>
      </c>
      <c r="G40" s="24">
        <v>24</v>
      </c>
      <c r="H40" s="24">
        <v>47</v>
      </c>
      <c r="I40" s="24">
        <v>40</v>
      </c>
      <c r="J40" s="24">
        <v>35</v>
      </c>
      <c r="K40" s="24">
        <v>68</v>
      </c>
      <c r="L40" s="24"/>
      <c r="M40" s="24"/>
      <c r="N40" s="24">
        <f t="shared" si="1"/>
        <v>342</v>
      </c>
      <c r="Q40" s="129"/>
    </row>
    <row r="41" spans="1:17" ht="16.5">
      <c r="A41" s="120" t="s">
        <v>70</v>
      </c>
      <c r="B41" s="5">
        <v>0</v>
      </c>
      <c r="C41" s="5">
        <v>4</v>
      </c>
      <c r="D41" s="5">
        <v>2</v>
      </c>
      <c r="E41" s="5">
        <v>1</v>
      </c>
      <c r="F41" s="5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/>
      <c r="M41" s="8"/>
      <c r="N41" s="8">
        <f t="shared" si="1"/>
        <v>7</v>
      </c>
      <c r="Q41" s="129"/>
    </row>
    <row r="42" spans="1:17" ht="16.5">
      <c r="A42" s="121" t="s">
        <v>71</v>
      </c>
      <c r="B42" s="39">
        <v>2</v>
      </c>
      <c r="C42" s="39">
        <v>0</v>
      </c>
      <c r="D42" s="39">
        <v>1</v>
      </c>
      <c r="E42" s="39">
        <v>1</v>
      </c>
      <c r="F42" s="39">
        <v>1</v>
      </c>
      <c r="G42" s="24">
        <v>0</v>
      </c>
      <c r="H42" s="24">
        <v>2</v>
      </c>
      <c r="I42" s="24">
        <v>1</v>
      </c>
      <c r="J42" s="24">
        <v>3</v>
      </c>
      <c r="K42" s="24">
        <v>5</v>
      </c>
      <c r="L42" s="24"/>
      <c r="M42" s="24"/>
      <c r="N42" s="24">
        <f t="shared" si="1"/>
        <v>16</v>
      </c>
      <c r="Q42" s="129"/>
    </row>
    <row r="43" spans="1:17" ht="16.5">
      <c r="A43" s="120" t="s">
        <v>72</v>
      </c>
      <c r="B43" s="5">
        <v>2</v>
      </c>
      <c r="C43" s="5">
        <v>6</v>
      </c>
      <c r="D43" s="5">
        <v>7</v>
      </c>
      <c r="E43" s="5">
        <v>9</v>
      </c>
      <c r="F43" s="5">
        <v>2</v>
      </c>
      <c r="G43" s="8">
        <v>7</v>
      </c>
      <c r="H43" s="8">
        <v>10</v>
      </c>
      <c r="I43" s="8">
        <v>7</v>
      </c>
      <c r="J43" s="8">
        <v>10</v>
      </c>
      <c r="K43" s="8">
        <v>14</v>
      </c>
      <c r="L43" s="8"/>
      <c r="M43" s="8"/>
      <c r="N43" s="8">
        <f t="shared" si="1"/>
        <v>74</v>
      </c>
      <c r="Q43" s="129"/>
    </row>
    <row r="44" spans="1:17" ht="16.5">
      <c r="A44" s="121" t="s">
        <v>73</v>
      </c>
      <c r="B44" s="39">
        <v>96</v>
      </c>
      <c r="C44" s="39">
        <v>97</v>
      </c>
      <c r="D44" s="39">
        <v>72</v>
      </c>
      <c r="E44" s="39">
        <v>24</v>
      </c>
      <c r="F44" s="39">
        <v>25</v>
      </c>
      <c r="G44" s="24">
        <v>101</v>
      </c>
      <c r="H44" s="24">
        <v>81</v>
      </c>
      <c r="I44" s="24">
        <v>91</v>
      </c>
      <c r="J44" s="24">
        <v>96</v>
      </c>
      <c r="K44" s="24">
        <v>69</v>
      </c>
      <c r="L44" s="24"/>
      <c r="M44" s="24"/>
      <c r="N44" s="24">
        <f t="shared" si="1"/>
        <v>752</v>
      </c>
      <c r="Q44" s="129"/>
    </row>
    <row r="45" spans="1:17" ht="16.5">
      <c r="A45" s="120" t="s">
        <v>74</v>
      </c>
      <c r="B45" s="5">
        <v>104</v>
      </c>
      <c r="C45" s="5">
        <v>55</v>
      </c>
      <c r="D45" s="5">
        <v>125</v>
      </c>
      <c r="E45" s="5">
        <v>119</v>
      </c>
      <c r="F45" s="5">
        <v>102</v>
      </c>
      <c r="G45" s="8">
        <v>109</v>
      </c>
      <c r="H45" s="8">
        <v>117</v>
      </c>
      <c r="I45" s="8">
        <v>146</v>
      </c>
      <c r="J45" s="8">
        <v>167</v>
      </c>
      <c r="K45" s="8">
        <v>207</v>
      </c>
      <c r="L45" s="8"/>
      <c r="M45" s="8"/>
      <c r="N45" s="8">
        <f t="shared" si="1"/>
        <v>1251</v>
      </c>
      <c r="Q45" s="129"/>
    </row>
    <row r="46" spans="1:17" ht="16.5">
      <c r="A46" s="121" t="s">
        <v>75</v>
      </c>
      <c r="B46" s="39">
        <v>359</v>
      </c>
      <c r="C46" s="39">
        <v>321</v>
      </c>
      <c r="D46" s="39">
        <v>221</v>
      </c>
      <c r="E46" s="39">
        <v>138</v>
      </c>
      <c r="F46" s="39">
        <v>151</v>
      </c>
      <c r="G46" s="24">
        <v>306</v>
      </c>
      <c r="H46" s="24">
        <v>446</v>
      </c>
      <c r="I46" s="24">
        <v>331</v>
      </c>
      <c r="J46" s="24">
        <v>469</v>
      </c>
      <c r="K46" s="24">
        <v>405</v>
      </c>
      <c r="L46" s="24"/>
      <c r="M46" s="24"/>
      <c r="N46" s="24">
        <f t="shared" si="1"/>
        <v>3147</v>
      </c>
      <c r="Q46" s="129"/>
    </row>
    <row r="47" spans="1:17" ht="16.5">
      <c r="A47" s="120" t="s">
        <v>76</v>
      </c>
      <c r="B47" s="5">
        <v>0</v>
      </c>
      <c r="C47" s="5">
        <v>0</v>
      </c>
      <c r="D47" s="5">
        <v>1</v>
      </c>
      <c r="E47" s="5">
        <v>1</v>
      </c>
      <c r="F47" s="5">
        <v>0</v>
      </c>
      <c r="G47" s="8">
        <v>3</v>
      </c>
      <c r="H47" s="8">
        <v>4</v>
      </c>
      <c r="I47" s="8">
        <v>0</v>
      </c>
      <c r="J47" s="8">
        <v>2</v>
      </c>
      <c r="K47" s="8">
        <v>0</v>
      </c>
      <c r="L47" s="8"/>
      <c r="M47" s="8"/>
      <c r="N47" s="8">
        <f t="shared" si="1"/>
        <v>11</v>
      </c>
      <c r="Q47" s="129"/>
    </row>
    <row r="48" spans="1:17" ht="16.5">
      <c r="A48" s="121" t="s">
        <v>77</v>
      </c>
      <c r="B48" s="39">
        <v>909</v>
      </c>
      <c r="C48" s="39">
        <v>806</v>
      </c>
      <c r="D48" s="39">
        <v>368</v>
      </c>
      <c r="E48" s="39">
        <v>117</v>
      </c>
      <c r="F48" s="39">
        <v>63</v>
      </c>
      <c r="G48" s="24">
        <v>103</v>
      </c>
      <c r="H48" s="24">
        <v>69</v>
      </c>
      <c r="I48" s="24">
        <v>74</v>
      </c>
      <c r="J48" s="24">
        <v>91</v>
      </c>
      <c r="K48" s="24">
        <v>122</v>
      </c>
      <c r="L48" s="24"/>
      <c r="M48" s="24"/>
      <c r="N48" s="24">
        <f t="shared" si="1"/>
        <v>2722</v>
      </c>
      <c r="Q48" s="129"/>
    </row>
    <row r="49" spans="1:17" ht="16.5">
      <c r="A49" s="120" t="s">
        <v>78</v>
      </c>
      <c r="B49" s="5">
        <v>28</v>
      </c>
      <c r="C49" s="5">
        <v>31</v>
      </c>
      <c r="D49" s="5">
        <v>27</v>
      </c>
      <c r="E49" s="5">
        <v>21</v>
      </c>
      <c r="F49" s="5">
        <v>41</v>
      </c>
      <c r="G49" s="8">
        <v>34</v>
      </c>
      <c r="H49" s="8">
        <v>46</v>
      </c>
      <c r="I49" s="8">
        <v>52</v>
      </c>
      <c r="J49" s="8">
        <v>56</v>
      </c>
      <c r="K49" s="8">
        <v>59</v>
      </c>
      <c r="L49" s="8"/>
      <c r="M49" s="8"/>
      <c r="N49" s="8">
        <f t="shared" si="1"/>
        <v>395</v>
      </c>
      <c r="Q49" s="129"/>
    </row>
    <row r="50" spans="1:17" ht="16.5">
      <c r="A50" s="121" t="s">
        <v>79</v>
      </c>
      <c r="B50" s="39">
        <v>9858</v>
      </c>
      <c r="C50" s="39">
        <v>6974</v>
      </c>
      <c r="D50" s="39">
        <v>6997</v>
      </c>
      <c r="E50" s="39">
        <v>6919</v>
      </c>
      <c r="F50" s="39">
        <v>8187</v>
      </c>
      <c r="G50" s="24">
        <v>8483</v>
      </c>
      <c r="H50" s="24">
        <v>9777</v>
      </c>
      <c r="I50" s="24">
        <v>12310</v>
      </c>
      <c r="J50" s="24">
        <v>13226</v>
      </c>
      <c r="K50" s="24">
        <v>12827</v>
      </c>
      <c r="L50" s="24"/>
      <c r="M50" s="24"/>
      <c r="N50" s="24">
        <f t="shared" si="1"/>
        <v>95558</v>
      </c>
      <c r="Q50" s="129"/>
    </row>
    <row r="51" spans="1:17" ht="16.5">
      <c r="A51" s="120" t="s">
        <v>80</v>
      </c>
      <c r="B51" s="5">
        <v>10</v>
      </c>
      <c r="C51" s="5">
        <v>18</v>
      </c>
      <c r="D51" s="5">
        <v>6</v>
      </c>
      <c r="E51" s="5">
        <v>1</v>
      </c>
      <c r="F51" s="5">
        <v>5</v>
      </c>
      <c r="G51" s="8">
        <v>4</v>
      </c>
      <c r="H51" s="8">
        <v>5</v>
      </c>
      <c r="I51" s="8">
        <v>9</v>
      </c>
      <c r="J51" s="8">
        <v>3</v>
      </c>
      <c r="K51" s="8">
        <v>12</v>
      </c>
      <c r="L51" s="8"/>
      <c r="M51" s="8"/>
      <c r="N51" s="8">
        <f t="shared" si="1"/>
        <v>73</v>
      </c>
      <c r="Q51" s="129"/>
    </row>
    <row r="52" spans="1:17" ht="16.5">
      <c r="A52" s="121" t="s">
        <v>81</v>
      </c>
      <c r="B52" s="39">
        <v>130</v>
      </c>
      <c r="C52" s="39">
        <v>188</v>
      </c>
      <c r="D52" s="39">
        <v>156</v>
      </c>
      <c r="E52" s="39">
        <v>151</v>
      </c>
      <c r="F52" s="39">
        <v>182</v>
      </c>
      <c r="G52" s="24">
        <v>187</v>
      </c>
      <c r="H52" s="24">
        <v>237</v>
      </c>
      <c r="I52" s="24">
        <v>351</v>
      </c>
      <c r="J52" s="24">
        <v>205</v>
      </c>
      <c r="K52" s="24">
        <v>245</v>
      </c>
      <c r="L52" s="24"/>
      <c r="M52" s="24"/>
      <c r="N52" s="24">
        <f t="shared" si="1"/>
        <v>2032</v>
      </c>
      <c r="Q52" s="129"/>
    </row>
    <row r="53" spans="1:17" ht="16.5">
      <c r="A53" s="120" t="s">
        <v>82</v>
      </c>
      <c r="B53" s="5">
        <v>1602</v>
      </c>
      <c r="C53" s="5">
        <v>1746</v>
      </c>
      <c r="D53" s="5">
        <v>1417</v>
      </c>
      <c r="E53" s="5">
        <v>903</v>
      </c>
      <c r="F53" s="5">
        <v>1338</v>
      </c>
      <c r="G53" s="8">
        <v>1734</v>
      </c>
      <c r="H53" s="8">
        <v>2490</v>
      </c>
      <c r="I53" s="8">
        <v>2209</v>
      </c>
      <c r="J53" s="8">
        <v>2350</v>
      </c>
      <c r="K53" s="8">
        <v>2158</v>
      </c>
      <c r="L53" s="8"/>
      <c r="M53" s="8"/>
      <c r="N53" s="8">
        <f t="shared" si="1"/>
        <v>17947</v>
      </c>
      <c r="Q53" s="129"/>
    </row>
    <row r="54" spans="1:17" ht="16.5">
      <c r="A54" s="122" t="s">
        <v>83</v>
      </c>
      <c r="B54" s="39">
        <v>2</v>
      </c>
      <c r="C54" s="39">
        <v>11</v>
      </c>
      <c r="D54" s="39">
        <v>3</v>
      </c>
      <c r="E54" s="39">
        <v>5</v>
      </c>
      <c r="F54" s="39">
        <v>4</v>
      </c>
      <c r="G54" s="24">
        <v>12</v>
      </c>
      <c r="H54" s="24">
        <v>10</v>
      </c>
      <c r="I54" s="24">
        <v>7</v>
      </c>
      <c r="J54" s="24">
        <v>3</v>
      </c>
      <c r="K54" s="24">
        <v>5</v>
      </c>
      <c r="L54" s="24"/>
      <c r="M54" s="24"/>
      <c r="N54" s="24">
        <f t="shared" si="1"/>
        <v>62</v>
      </c>
      <c r="Q54" s="129"/>
    </row>
    <row r="55" spans="1:17" ht="16.5">
      <c r="A55" s="120" t="s">
        <v>84</v>
      </c>
      <c r="B55" s="5">
        <v>4</v>
      </c>
      <c r="C55" s="5">
        <v>7</v>
      </c>
      <c r="D55" s="5">
        <v>2</v>
      </c>
      <c r="E55" s="5">
        <v>14</v>
      </c>
      <c r="F55" s="5">
        <v>17</v>
      </c>
      <c r="G55" s="8">
        <v>5</v>
      </c>
      <c r="H55" s="8">
        <v>13</v>
      </c>
      <c r="I55" s="8">
        <v>14</v>
      </c>
      <c r="J55" s="8">
        <v>16</v>
      </c>
      <c r="K55" s="8">
        <v>8</v>
      </c>
      <c r="L55" s="8"/>
      <c r="M55" s="8"/>
      <c r="N55" s="8">
        <f t="shared" si="1"/>
        <v>100</v>
      </c>
      <c r="Q55" s="129"/>
    </row>
    <row r="56" spans="1:17" ht="16.5">
      <c r="A56" s="121" t="s">
        <v>85</v>
      </c>
      <c r="B56" s="39">
        <v>2</v>
      </c>
      <c r="C56" s="39">
        <v>12</v>
      </c>
      <c r="D56" s="39">
        <v>7</v>
      </c>
      <c r="E56" s="39">
        <v>12</v>
      </c>
      <c r="F56" s="39">
        <v>4</v>
      </c>
      <c r="G56" s="24">
        <v>10</v>
      </c>
      <c r="H56" s="24">
        <v>20</v>
      </c>
      <c r="I56" s="24">
        <v>17</v>
      </c>
      <c r="J56" s="24">
        <v>13</v>
      </c>
      <c r="K56" s="24">
        <v>20</v>
      </c>
      <c r="L56" s="24"/>
      <c r="M56" s="24"/>
      <c r="N56" s="24">
        <f t="shared" si="1"/>
        <v>117</v>
      </c>
      <c r="Q56" s="129"/>
    </row>
    <row r="57" spans="1:17" ht="16.5">
      <c r="A57" s="120" t="s">
        <v>86</v>
      </c>
      <c r="B57" s="5">
        <v>67</v>
      </c>
      <c r="C57" s="5">
        <v>139</v>
      </c>
      <c r="D57" s="5">
        <v>45</v>
      </c>
      <c r="E57" s="5">
        <v>36</v>
      </c>
      <c r="F57" s="5">
        <v>75</v>
      </c>
      <c r="G57" s="8">
        <v>52</v>
      </c>
      <c r="H57" s="8">
        <v>59</v>
      </c>
      <c r="I57" s="8">
        <v>43</v>
      </c>
      <c r="J57" s="8">
        <v>121</v>
      </c>
      <c r="K57" s="8">
        <v>60</v>
      </c>
      <c r="L57" s="8"/>
      <c r="M57" s="8"/>
      <c r="N57" s="8">
        <f t="shared" si="1"/>
        <v>697</v>
      </c>
      <c r="Q57" s="129"/>
    </row>
    <row r="58" spans="1:17" ht="16.5">
      <c r="A58" s="121" t="s">
        <v>87</v>
      </c>
      <c r="B58" s="39">
        <v>1352</v>
      </c>
      <c r="C58" s="39">
        <v>2394</v>
      </c>
      <c r="D58" s="39">
        <v>2827</v>
      </c>
      <c r="E58" s="39">
        <v>2993</v>
      </c>
      <c r="F58" s="39">
        <v>3317</v>
      </c>
      <c r="G58" s="24">
        <v>3487</v>
      </c>
      <c r="H58" s="24">
        <v>5548</v>
      </c>
      <c r="I58" s="24">
        <v>5037</v>
      </c>
      <c r="J58" s="24">
        <v>5270</v>
      </c>
      <c r="K58" s="24">
        <v>4216</v>
      </c>
      <c r="L58" s="24"/>
      <c r="M58" s="24"/>
      <c r="N58" s="24">
        <f t="shared" si="1"/>
        <v>36441</v>
      </c>
      <c r="Q58" s="129"/>
    </row>
    <row r="59" spans="1:17" ht="16.5">
      <c r="A59" s="120" t="s">
        <v>88</v>
      </c>
      <c r="B59" s="5">
        <v>1</v>
      </c>
      <c r="C59" s="5">
        <v>0</v>
      </c>
      <c r="D59" s="5">
        <v>0</v>
      </c>
      <c r="E59" s="5">
        <v>0</v>
      </c>
      <c r="F59" s="5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/>
      <c r="M59" s="8"/>
      <c r="N59" s="8">
        <f t="shared" si="1"/>
        <v>1</v>
      </c>
      <c r="Q59" s="129"/>
    </row>
    <row r="60" spans="1:17" ht="16.5">
      <c r="A60" s="121" t="s">
        <v>89</v>
      </c>
      <c r="B60" s="39">
        <v>80</v>
      </c>
      <c r="C60" s="39">
        <v>38</v>
      </c>
      <c r="D60" s="39">
        <v>49</v>
      </c>
      <c r="E60" s="39">
        <v>53</v>
      </c>
      <c r="F60" s="39">
        <v>70</v>
      </c>
      <c r="G60" s="24">
        <v>108</v>
      </c>
      <c r="H60" s="24">
        <v>130</v>
      </c>
      <c r="I60" s="24">
        <v>132</v>
      </c>
      <c r="J60" s="24">
        <v>95</v>
      </c>
      <c r="K60" s="24">
        <v>103</v>
      </c>
      <c r="L60" s="24"/>
      <c r="M60" s="24"/>
      <c r="N60" s="24">
        <f t="shared" si="1"/>
        <v>858</v>
      </c>
      <c r="Q60" s="129"/>
    </row>
    <row r="61" spans="1:17" ht="16.5">
      <c r="A61" s="120" t="s">
        <v>90</v>
      </c>
      <c r="B61" s="5">
        <v>1128</v>
      </c>
      <c r="C61" s="5">
        <v>1457</v>
      </c>
      <c r="D61" s="5">
        <v>1865</v>
      </c>
      <c r="E61" s="5">
        <v>709</v>
      </c>
      <c r="F61" s="5">
        <v>1118</v>
      </c>
      <c r="G61" s="8">
        <v>1083</v>
      </c>
      <c r="H61" s="8">
        <v>1098</v>
      </c>
      <c r="I61" s="8">
        <v>1264</v>
      </c>
      <c r="J61" s="8">
        <v>1321</v>
      </c>
      <c r="K61" s="8">
        <v>1060</v>
      </c>
      <c r="L61" s="8"/>
      <c r="M61" s="8"/>
      <c r="N61" s="8">
        <f t="shared" si="1"/>
        <v>12103</v>
      </c>
      <c r="Q61" s="129"/>
    </row>
    <row r="62" spans="1:17" ht="16.5">
      <c r="A62" s="121" t="s">
        <v>91</v>
      </c>
      <c r="B62" s="39">
        <v>10</v>
      </c>
      <c r="C62" s="39">
        <v>26</v>
      </c>
      <c r="D62" s="39">
        <v>51</v>
      </c>
      <c r="E62" s="39">
        <v>86</v>
      </c>
      <c r="F62" s="39">
        <v>43</v>
      </c>
      <c r="G62" s="24">
        <v>17</v>
      </c>
      <c r="H62" s="24">
        <v>36</v>
      </c>
      <c r="I62" s="24">
        <v>27</v>
      </c>
      <c r="J62" s="24">
        <v>39</v>
      </c>
      <c r="K62" s="24">
        <v>163</v>
      </c>
      <c r="L62" s="24"/>
      <c r="M62" s="24"/>
      <c r="N62" s="24">
        <f t="shared" si="1"/>
        <v>498</v>
      </c>
      <c r="Q62" s="129"/>
    </row>
    <row r="63" spans="1:17" ht="16.5">
      <c r="A63" s="120" t="s">
        <v>92</v>
      </c>
      <c r="B63" s="5">
        <v>14</v>
      </c>
      <c r="C63" s="5">
        <v>46</v>
      </c>
      <c r="D63" s="5">
        <v>9</v>
      </c>
      <c r="E63" s="5">
        <v>5</v>
      </c>
      <c r="F63" s="5">
        <v>11</v>
      </c>
      <c r="G63" s="8">
        <v>43</v>
      </c>
      <c r="H63" s="8">
        <v>62</v>
      </c>
      <c r="I63" s="8">
        <v>27</v>
      </c>
      <c r="J63" s="8">
        <v>28</v>
      </c>
      <c r="K63" s="8">
        <v>27</v>
      </c>
      <c r="L63" s="8"/>
      <c r="M63" s="8"/>
      <c r="N63" s="8">
        <f t="shared" si="1"/>
        <v>272</v>
      </c>
      <c r="Q63" s="129"/>
    </row>
    <row r="64" spans="1:17" ht="16.5">
      <c r="A64" s="121" t="s">
        <v>93</v>
      </c>
      <c r="B64" s="39">
        <v>55</v>
      </c>
      <c r="C64" s="39">
        <v>103</v>
      </c>
      <c r="D64" s="39">
        <v>73</v>
      </c>
      <c r="E64" s="39">
        <v>62</v>
      </c>
      <c r="F64" s="39">
        <v>68</v>
      </c>
      <c r="G64" s="24">
        <v>76</v>
      </c>
      <c r="H64" s="24">
        <v>104</v>
      </c>
      <c r="I64" s="24">
        <v>163</v>
      </c>
      <c r="J64" s="24">
        <v>129</v>
      </c>
      <c r="K64" s="24">
        <v>103</v>
      </c>
      <c r="L64" s="24"/>
      <c r="M64" s="24"/>
      <c r="N64" s="24">
        <f t="shared" si="1"/>
        <v>936</v>
      </c>
      <c r="Q64" s="129"/>
    </row>
    <row r="65" spans="1:17" ht="16.5">
      <c r="A65" s="120" t="s">
        <v>94</v>
      </c>
      <c r="B65" s="5">
        <v>518</v>
      </c>
      <c r="C65" s="5">
        <v>354</v>
      </c>
      <c r="D65" s="5">
        <v>143</v>
      </c>
      <c r="E65" s="5">
        <v>74</v>
      </c>
      <c r="F65" s="5">
        <v>49</v>
      </c>
      <c r="G65" s="8">
        <v>157</v>
      </c>
      <c r="H65" s="8">
        <v>300</v>
      </c>
      <c r="I65" s="8">
        <v>260</v>
      </c>
      <c r="J65" s="8">
        <v>195</v>
      </c>
      <c r="K65" s="8">
        <v>193</v>
      </c>
      <c r="L65" s="8"/>
      <c r="M65" s="8"/>
      <c r="N65" s="8">
        <f t="shared" si="1"/>
        <v>2243</v>
      </c>
      <c r="Q65" s="129"/>
    </row>
    <row r="66" spans="1:17" ht="16.5">
      <c r="A66" s="121" t="s">
        <v>95</v>
      </c>
      <c r="B66" s="39">
        <v>8</v>
      </c>
      <c r="C66" s="39">
        <v>4</v>
      </c>
      <c r="D66" s="39">
        <v>13</v>
      </c>
      <c r="E66" s="39">
        <v>12</v>
      </c>
      <c r="F66" s="39">
        <v>14</v>
      </c>
      <c r="G66" s="24">
        <v>9</v>
      </c>
      <c r="H66" s="24">
        <v>12</v>
      </c>
      <c r="I66" s="24">
        <v>19</v>
      </c>
      <c r="J66" s="24">
        <v>15</v>
      </c>
      <c r="K66" s="24">
        <v>15</v>
      </c>
      <c r="L66" s="24"/>
      <c r="M66" s="24"/>
      <c r="N66" s="24">
        <f t="shared" si="1"/>
        <v>121</v>
      </c>
      <c r="Q66" s="129"/>
    </row>
    <row r="67" spans="1:17" ht="16.5">
      <c r="A67" s="120" t="s">
        <v>96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/>
      <c r="M67" s="8"/>
      <c r="N67" s="8">
        <f t="shared" si="1"/>
        <v>0</v>
      </c>
      <c r="Q67" s="129"/>
    </row>
    <row r="68" spans="1:17" ht="16.5">
      <c r="A68" s="121" t="s">
        <v>97</v>
      </c>
      <c r="B68" s="39">
        <v>126</v>
      </c>
      <c r="C68" s="39">
        <v>133</v>
      </c>
      <c r="D68" s="39">
        <v>57</v>
      </c>
      <c r="E68" s="39">
        <v>91</v>
      </c>
      <c r="F68" s="39">
        <v>115</v>
      </c>
      <c r="G68" s="24">
        <v>94</v>
      </c>
      <c r="H68" s="24">
        <v>163</v>
      </c>
      <c r="I68" s="24">
        <v>193</v>
      </c>
      <c r="J68" s="24">
        <v>86</v>
      </c>
      <c r="K68" s="24">
        <v>65</v>
      </c>
      <c r="L68" s="24"/>
      <c r="M68" s="24"/>
      <c r="N68" s="24">
        <f t="shared" si="1"/>
        <v>1123</v>
      </c>
      <c r="Q68" s="129"/>
    </row>
    <row r="69" spans="1:17" ht="16.5">
      <c r="A69" s="120" t="s">
        <v>98</v>
      </c>
      <c r="B69" s="5">
        <v>2377</v>
      </c>
      <c r="C69" s="5">
        <v>2788</v>
      </c>
      <c r="D69" s="5">
        <v>3102</v>
      </c>
      <c r="E69" s="5">
        <v>430</v>
      </c>
      <c r="F69" s="5">
        <v>175</v>
      </c>
      <c r="G69" s="8">
        <v>546</v>
      </c>
      <c r="H69" s="8">
        <v>813</v>
      </c>
      <c r="I69" s="8">
        <v>628</v>
      </c>
      <c r="J69" s="8">
        <v>806</v>
      </c>
      <c r="K69" s="8">
        <v>1376</v>
      </c>
      <c r="L69" s="8"/>
      <c r="M69" s="8"/>
      <c r="N69" s="8">
        <f t="shared" si="1"/>
        <v>13041</v>
      </c>
      <c r="Q69" s="129"/>
    </row>
    <row r="70" spans="1:17" ht="16.5">
      <c r="A70" s="121" t="s">
        <v>99</v>
      </c>
      <c r="B70" s="39">
        <v>2781</v>
      </c>
      <c r="C70" s="39">
        <v>2448</v>
      </c>
      <c r="D70" s="39">
        <v>2785</v>
      </c>
      <c r="E70" s="39">
        <v>2818</v>
      </c>
      <c r="F70" s="39">
        <v>2689</v>
      </c>
      <c r="G70" s="24">
        <v>2489</v>
      </c>
      <c r="H70" s="24">
        <v>3910</v>
      </c>
      <c r="I70" s="24">
        <v>3708</v>
      </c>
      <c r="J70" s="24">
        <v>3602</v>
      </c>
      <c r="K70" s="24">
        <v>3613</v>
      </c>
      <c r="L70" s="24"/>
      <c r="M70" s="24"/>
      <c r="N70" s="24">
        <f t="shared" si="1"/>
        <v>30843</v>
      </c>
      <c r="Q70" s="129"/>
    </row>
    <row r="71" spans="1:17" ht="16.5">
      <c r="A71" s="120" t="s">
        <v>100</v>
      </c>
      <c r="B71" s="5">
        <v>2122</v>
      </c>
      <c r="C71" s="5">
        <v>2158</v>
      </c>
      <c r="D71" s="5">
        <v>1272</v>
      </c>
      <c r="E71" s="5">
        <v>675</v>
      </c>
      <c r="F71" s="5">
        <v>450</v>
      </c>
      <c r="G71" s="8">
        <v>753</v>
      </c>
      <c r="H71" s="8">
        <v>1823</v>
      </c>
      <c r="I71" s="8">
        <v>848</v>
      </c>
      <c r="J71" s="8">
        <v>856</v>
      </c>
      <c r="K71" s="8">
        <v>1909</v>
      </c>
      <c r="L71" s="8"/>
      <c r="M71" s="8"/>
      <c r="N71" s="8">
        <f t="shared" si="1"/>
        <v>12866</v>
      </c>
      <c r="Q71" s="129"/>
    </row>
    <row r="72" spans="1:17" ht="16.5">
      <c r="A72" s="121" t="s">
        <v>101</v>
      </c>
      <c r="B72" s="39">
        <v>10</v>
      </c>
      <c r="C72" s="39">
        <v>53</v>
      </c>
      <c r="D72" s="39">
        <v>6</v>
      </c>
      <c r="E72" s="39">
        <v>46</v>
      </c>
      <c r="F72" s="39">
        <v>13</v>
      </c>
      <c r="G72" s="24">
        <v>4</v>
      </c>
      <c r="H72" s="24">
        <v>14</v>
      </c>
      <c r="I72" s="24">
        <v>65</v>
      </c>
      <c r="J72" s="24">
        <v>34</v>
      </c>
      <c r="K72" s="24">
        <v>47</v>
      </c>
      <c r="L72" s="24"/>
      <c r="M72" s="24"/>
      <c r="N72" s="24">
        <f t="shared" si="1"/>
        <v>292</v>
      </c>
      <c r="Q72" s="129"/>
    </row>
    <row r="73" spans="1:17" ht="16.5">
      <c r="A73" s="120" t="s">
        <v>102</v>
      </c>
      <c r="B73" s="5">
        <v>12</v>
      </c>
      <c r="C73" s="5">
        <v>12</v>
      </c>
      <c r="D73" s="5">
        <v>5</v>
      </c>
      <c r="E73" s="5">
        <v>2</v>
      </c>
      <c r="F73" s="5">
        <v>6</v>
      </c>
      <c r="G73" s="8">
        <v>25</v>
      </c>
      <c r="H73" s="8">
        <v>5</v>
      </c>
      <c r="I73" s="8">
        <v>15</v>
      </c>
      <c r="J73" s="8">
        <v>10</v>
      </c>
      <c r="K73" s="8">
        <v>5</v>
      </c>
      <c r="L73" s="8"/>
      <c r="M73" s="8"/>
      <c r="N73" s="8">
        <f t="shared" si="1"/>
        <v>97</v>
      </c>
      <c r="Q73" s="129"/>
    </row>
    <row r="74" spans="1:17" ht="16.5">
      <c r="A74" s="121" t="s">
        <v>103</v>
      </c>
      <c r="B74" s="39">
        <v>4</v>
      </c>
      <c r="C74" s="39">
        <v>4</v>
      </c>
      <c r="D74" s="39">
        <v>11</v>
      </c>
      <c r="E74" s="39">
        <v>3</v>
      </c>
      <c r="F74" s="39">
        <v>10</v>
      </c>
      <c r="G74" s="24">
        <v>5</v>
      </c>
      <c r="H74" s="24">
        <v>12</v>
      </c>
      <c r="I74" s="24">
        <v>4</v>
      </c>
      <c r="J74" s="24">
        <v>9</v>
      </c>
      <c r="K74" s="24">
        <v>151</v>
      </c>
      <c r="L74" s="24"/>
      <c r="M74" s="24"/>
      <c r="N74" s="24">
        <f t="shared" si="1"/>
        <v>213</v>
      </c>
      <c r="Q74" s="129"/>
    </row>
    <row r="75" spans="1:17" ht="16.5">
      <c r="A75" s="120" t="s">
        <v>104</v>
      </c>
      <c r="B75" s="5">
        <v>29</v>
      </c>
      <c r="C75" s="5">
        <v>22</v>
      </c>
      <c r="D75" s="5">
        <v>6</v>
      </c>
      <c r="E75" s="5">
        <v>8</v>
      </c>
      <c r="F75" s="5">
        <v>8</v>
      </c>
      <c r="G75" s="8">
        <v>26</v>
      </c>
      <c r="H75" s="8">
        <v>53</v>
      </c>
      <c r="I75" s="8">
        <v>20</v>
      </c>
      <c r="J75" s="8">
        <v>23</v>
      </c>
      <c r="K75" s="8">
        <v>19</v>
      </c>
      <c r="L75" s="8"/>
      <c r="M75" s="8"/>
      <c r="N75" s="8">
        <f t="shared" si="1"/>
        <v>214</v>
      </c>
      <c r="Q75" s="129"/>
    </row>
    <row r="76" spans="1:17" ht="16.5">
      <c r="A76" s="121" t="s">
        <v>105</v>
      </c>
      <c r="B76" s="39">
        <v>629</v>
      </c>
      <c r="C76" s="39">
        <v>766</v>
      </c>
      <c r="D76" s="39">
        <v>522</v>
      </c>
      <c r="E76" s="39">
        <v>428</v>
      </c>
      <c r="F76" s="39">
        <v>820</v>
      </c>
      <c r="G76" s="24">
        <v>952</v>
      </c>
      <c r="H76" s="24">
        <v>933</v>
      </c>
      <c r="I76" s="24">
        <v>983</v>
      </c>
      <c r="J76" s="24">
        <v>920</v>
      </c>
      <c r="K76" s="24">
        <v>889</v>
      </c>
      <c r="L76" s="24"/>
      <c r="M76" s="24"/>
      <c r="N76" s="24">
        <f t="shared" si="1"/>
        <v>7842</v>
      </c>
      <c r="Q76" s="129"/>
    </row>
    <row r="77" spans="1:17" ht="16.5">
      <c r="A77" s="120" t="s">
        <v>106</v>
      </c>
      <c r="B77" s="5">
        <v>8</v>
      </c>
      <c r="C77" s="5">
        <v>6</v>
      </c>
      <c r="D77" s="5">
        <v>3</v>
      </c>
      <c r="E77" s="5">
        <v>4</v>
      </c>
      <c r="F77" s="5">
        <v>2</v>
      </c>
      <c r="G77" s="8">
        <v>10</v>
      </c>
      <c r="H77" s="8">
        <v>5</v>
      </c>
      <c r="I77" s="8">
        <v>6</v>
      </c>
      <c r="J77" s="8">
        <v>6</v>
      </c>
      <c r="K77" s="8">
        <v>4</v>
      </c>
      <c r="L77" s="8"/>
      <c r="M77" s="8"/>
      <c r="N77" s="8">
        <f t="shared" si="1"/>
        <v>54</v>
      </c>
      <c r="Q77" s="129"/>
    </row>
    <row r="78" spans="1:17" ht="16.5">
      <c r="A78" s="121" t="s">
        <v>107</v>
      </c>
      <c r="B78" s="39">
        <v>0</v>
      </c>
      <c r="C78" s="39">
        <v>3</v>
      </c>
      <c r="D78" s="39">
        <v>0</v>
      </c>
      <c r="E78" s="39">
        <v>1</v>
      </c>
      <c r="F78" s="39">
        <v>0</v>
      </c>
      <c r="G78" s="24">
        <v>1</v>
      </c>
      <c r="H78" s="24">
        <v>5</v>
      </c>
      <c r="I78" s="24">
        <v>0</v>
      </c>
      <c r="J78" s="24">
        <v>2</v>
      </c>
      <c r="K78" s="24">
        <v>4</v>
      </c>
      <c r="L78" s="24"/>
      <c r="M78" s="24"/>
      <c r="N78" s="24">
        <f t="shared" si="1"/>
        <v>16</v>
      </c>
      <c r="Q78" s="129"/>
    </row>
    <row r="79" spans="1:17" ht="16.5">
      <c r="A79" s="120" t="s">
        <v>108</v>
      </c>
      <c r="B79" s="5">
        <v>7</v>
      </c>
      <c r="C79" s="5">
        <v>4</v>
      </c>
      <c r="D79" s="5">
        <v>4</v>
      </c>
      <c r="E79" s="5">
        <v>3</v>
      </c>
      <c r="F79" s="5">
        <v>10</v>
      </c>
      <c r="G79" s="8">
        <v>26</v>
      </c>
      <c r="H79" s="8">
        <v>18</v>
      </c>
      <c r="I79" s="8">
        <v>15</v>
      </c>
      <c r="J79" s="8">
        <v>8</v>
      </c>
      <c r="K79" s="8">
        <v>20</v>
      </c>
      <c r="L79" s="8"/>
      <c r="M79" s="8"/>
      <c r="N79" s="8">
        <f t="shared" si="1"/>
        <v>115</v>
      </c>
      <c r="Q79" s="129"/>
    </row>
    <row r="80" spans="1:17" ht="16.5">
      <c r="A80" s="121" t="s">
        <v>109</v>
      </c>
      <c r="B80" s="39">
        <v>498</v>
      </c>
      <c r="C80" s="39">
        <v>533</v>
      </c>
      <c r="D80" s="39">
        <v>224</v>
      </c>
      <c r="E80" s="39">
        <v>38</v>
      </c>
      <c r="F80" s="39">
        <v>28</v>
      </c>
      <c r="G80" s="24">
        <v>21</v>
      </c>
      <c r="H80" s="24">
        <v>16</v>
      </c>
      <c r="I80" s="24">
        <v>25</v>
      </c>
      <c r="J80" s="24">
        <v>40</v>
      </c>
      <c r="K80" s="24">
        <v>154</v>
      </c>
      <c r="L80" s="24"/>
      <c r="M80" s="24"/>
      <c r="N80" s="24">
        <f t="shared" si="1"/>
        <v>1577</v>
      </c>
      <c r="Q80" s="129"/>
    </row>
    <row r="81" spans="1:17" ht="16.5">
      <c r="A81" s="120" t="s">
        <v>110</v>
      </c>
      <c r="B81" s="5">
        <v>43</v>
      </c>
      <c r="C81" s="5">
        <v>29</v>
      </c>
      <c r="D81" s="5">
        <v>50</v>
      </c>
      <c r="E81" s="5">
        <v>39</v>
      </c>
      <c r="F81" s="5">
        <v>35</v>
      </c>
      <c r="G81" s="8">
        <v>39</v>
      </c>
      <c r="H81" s="8">
        <v>66</v>
      </c>
      <c r="I81" s="8">
        <v>51</v>
      </c>
      <c r="J81" s="8">
        <v>54</v>
      </c>
      <c r="K81" s="8">
        <v>79</v>
      </c>
      <c r="L81" s="8"/>
      <c r="M81" s="8"/>
      <c r="N81" s="8">
        <f t="shared" si="1"/>
        <v>485</v>
      </c>
      <c r="Q81" s="129"/>
    </row>
    <row r="82" spans="1:17" ht="16.5">
      <c r="A82" s="121" t="s">
        <v>111</v>
      </c>
      <c r="B82" s="39">
        <v>137</v>
      </c>
      <c r="C82" s="39">
        <v>252</v>
      </c>
      <c r="D82" s="39">
        <v>184</v>
      </c>
      <c r="E82" s="39">
        <v>296</v>
      </c>
      <c r="F82" s="39">
        <v>306</v>
      </c>
      <c r="G82" s="24">
        <v>320</v>
      </c>
      <c r="H82" s="24">
        <v>434</v>
      </c>
      <c r="I82" s="24">
        <v>611</v>
      </c>
      <c r="J82" s="24">
        <v>505</v>
      </c>
      <c r="K82" s="24">
        <v>408</v>
      </c>
      <c r="L82" s="24"/>
      <c r="M82" s="24"/>
      <c r="N82" s="24">
        <f t="shared" si="1"/>
        <v>3453</v>
      </c>
      <c r="Q82" s="129"/>
    </row>
    <row r="83" spans="1:17" ht="16.5">
      <c r="A83" s="120" t="s">
        <v>112</v>
      </c>
      <c r="B83" s="5">
        <v>0</v>
      </c>
      <c r="C83" s="5">
        <v>0</v>
      </c>
      <c r="D83" s="5">
        <v>0</v>
      </c>
      <c r="E83" s="5">
        <v>0</v>
      </c>
      <c r="F83" s="5">
        <v>5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/>
      <c r="M83" s="8"/>
      <c r="N83" s="8">
        <f t="shared" si="1"/>
        <v>5</v>
      </c>
      <c r="Q83" s="129"/>
    </row>
    <row r="84" spans="1:17" ht="16.5">
      <c r="A84" s="121" t="s">
        <v>113</v>
      </c>
      <c r="B84" s="39">
        <v>5</v>
      </c>
      <c r="C84" s="39">
        <v>2</v>
      </c>
      <c r="D84" s="39">
        <v>5</v>
      </c>
      <c r="E84" s="39">
        <v>0</v>
      </c>
      <c r="F84" s="39">
        <v>3</v>
      </c>
      <c r="G84" s="24">
        <v>4</v>
      </c>
      <c r="H84" s="24">
        <v>8</v>
      </c>
      <c r="I84" s="24">
        <v>0</v>
      </c>
      <c r="J84" s="24">
        <v>6</v>
      </c>
      <c r="K84" s="24">
        <v>8</v>
      </c>
      <c r="L84" s="24"/>
      <c r="M84" s="24"/>
      <c r="N84" s="24">
        <f t="shared" si="1"/>
        <v>41</v>
      </c>
      <c r="Q84" s="129"/>
    </row>
    <row r="85" spans="1:17" ht="16.5">
      <c r="A85" s="120" t="s">
        <v>114</v>
      </c>
      <c r="B85" s="5">
        <v>180</v>
      </c>
      <c r="C85" s="5">
        <v>534</v>
      </c>
      <c r="D85" s="5">
        <v>266</v>
      </c>
      <c r="E85" s="5">
        <v>148</v>
      </c>
      <c r="F85" s="5">
        <v>176</v>
      </c>
      <c r="G85" s="8">
        <v>190</v>
      </c>
      <c r="H85" s="8">
        <v>170</v>
      </c>
      <c r="I85" s="8">
        <v>143</v>
      </c>
      <c r="J85" s="8">
        <v>241</v>
      </c>
      <c r="K85" s="8">
        <v>418</v>
      </c>
      <c r="L85" s="8"/>
      <c r="M85" s="8"/>
      <c r="N85" s="8">
        <f t="shared" si="1"/>
        <v>2466</v>
      </c>
      <c r="Q85" s="129"/>
    </row>
    <row r="86" spans="1:17" ht="16.5">
      <c r="A86" s="121" t="s">
        <v>115</v>
      </c>
      <c r="B86" s="39">
        <v>11782</v>
      </c>
      <c r="C86" s="39">
        <v>14055</v>
      </c>
      <c r="D86" s="39">
        <v>5799</v>
      </c>
      <c r="E86" s="39">
        <v>3917</v>
      </c>
      <c r="F86" s="39">
        <v>5599</v>
      </c>
      <c r="G86" s="24">
        <v>7544</v>
      </c>
      <c r="H86" s="24">
        <v>11316</v>
      </c>
      <c r="I86" s="24">
        <v>11997</v>
      </c>
      <c r="J86" s="24">
        <v>9279</v>
      </c>
      <c r="K86" s="24">
        <v>13114</v>
      </c>
      <c r="L86" s="24"/>
      <c r="M86" s="24"/>
      <c r="N86" s="24">
        <f aca="true" t="shared" si="2" ref="N86:N149">SUM(B86:M86)</f>
        <v>94402</v>
      </c>
      <c r="Q86" s="129"/>
    </row>
    <row r="87" spans="1:17" ht="16.5">
      <c r="A87" s="120" t="s">
        <v>116</v>
      </c>
      <c r="B87" s="5">
        <v>3</v>
      </c>
      <c r="C87" s="5">
        <v>12</v>
      </c>
      <c r="D87" s="5">
        <v>7</v>
      </c>
      <c r="E87" s="5">
        <v>29</v>
      </c>
      <c r="F87" s="5">
        <v>28</v>
      </c>
      <c r="G87" s="8">
        <v>18</v>
      </c>
      <c r="H87" s="8">
        <v>30</v>
      </c>
      <c r="I87" s="8">
        <v>39</v>
      </c>
      <c r="J87" s="8">
        <v>14</v>
      </c>
      <c r="K87" s="8">
        <v>13</v>
      </c>
      <c r="L87" s="8"/>
      <c r="M87" s="8"/>
      <c r="N87" s="8">
        <f t="shared" si="2"/>
        <v>193</v>
      </c>
      <c r="Q87" s="129"/>
    </row>
    <row r="88" spans="1:17" ht="16.5">
      <c r="A88" s="121" t="s">
        <v>117</v>
      </c>
      <c r="B88" s="39">
        <v>14</v>
      </c>
      <c r="C88" s="39">
        <v>26</v>
      </c>
      <c r="D88" s="39">
        <v>10</v>
      </c>
      <c r="E88" s="39">
        <v>15</v>
      </c>
      <c r="F88" s="39">
        <v>23</v>
      </c>
      <c r="G88" s="24">
        <v>32</v>
      </c>
      <c r="H88" s="24">
        <v>54</v>
      </c>
      <c r="I88" s="24">
        <v>18</v>
      </c>
      <c r="J88" s="24">
        <v>49</v>
      </c>
      <c r="K88" s="24">
        <v>70</v>
      </c>
      <c r="L88" s="24"/>
      <c r="M88" s="24"/>
      <c r="N88" s="24">
        <f t="shared" si="2"/>
        <v>311</v>
      </c>
      <c r="Q88" s="129"/>
    </row>
    <row r="89" spans="1:17" ht="16.5">
      <c r="A89" s="120" t="s">
        <v>118</v>
      </c>
      <c r="B89" s="5">
        <v>51</v>
      </c>
      <c r="C89" s="5">
        <v>33</v>
      </c>
      <c r="D89" s="5">
        <v>18</v>
      </c>
      <c r="E89" s="5">
        <v>20</v>
      </c>
      <c r="F89" s="5">
        <v>8</v>
      </c>
      <c r="G89" s="8">
        <v>22</v>
      </c>
      <c r="H89" s="8">
        <v>20</v>
      </c>
      <c r="I89" s="8">
        <v>29</v>
      </c>
      <c r="J89" s="8">
        <v>20</v>
      </c>
      <c r="K89" s="8">
        <v>27</v>
      </c>
      <c r="L89" s="8"/>
      <c r="M89" s="8"/>
      <c r="N89" s="8">
        <f t="shared" si="2"/>
        <v>248</v>
      </c>
      <c r="Q89" s="129"/>
    </row>
    <row r="90" spans="1:17" ht="16.5">
      <c r="A90" s="121" t="s">
        <v>119</v>
      </c>
      <c r="B90" s="39">
        <v>7261</v>
      </c>
      <c r="C90" s="39">
        <v>8444</v>
      </c>
      <c r="D90" s="39">
        <v>6050</v>
      </c>
      <c r="E90" s="39">
        <v>4182</v>
      </c>
      <c r="F90" s="39">
        <v>6081</v>
      </c>
      <c r="G90" s="24">
        <v>7771</v>
      </c>
      <c r="H90" s="24">
        <v>8848</v>
      </c>
      <c r="I90" s="24">
        <v>9161</v>
      </c>
      <c r="J90" s="24">
        <v>10998</v>
      </c>
      <c r="K90" s="24">
        <v>10613</v>
      </c>
      <c r="L90" s="24"/>
      <c r="M90" s="24"/>
      <c r="N90" s="24">
        <f t="shared" si="2"/>
        <v>79409</v>
      </c>
      <c r="Q90" s="129"/>
    </row>
    <row r="91" spans="1:17" ht="16.5">
      <c r="A91" s="120" t="s">
        <v>120</v>
      </c>
      <c r="B91" s="5">
        <v>220</v>
      </c>
      <c r="C91" s="5">
        <v>236</v>
      </c>
      <c r="D91" s="5">
        <v>302</v>
      </c>
      <c r="E91" s="5">
        <v>302</v>
      </c>
      <c r="F91" s="5">
        <v>393</v>
      </c>
      <c r="G91" s="8">
        <v>302</v>
      </c>
      <c r="H91" s="8">
        <v>406</v>
      </c>
      <c r="I91" s="8">
        <v>358</v>
      </c>
      <c r="J91" s="8">
        <v>535</v>
      </c>
      <c r="K91" s="8">
        <v>440</v>
      </c>
      <c r="L91" s="8"/>
      <c r="M91" s="8"/>
      <c r="N91" s="8">
        <f t="shared" si="2"/>
        <v>3494</v>
      </c>
      <c r="Q91" s="129"/>
    </row>
    <row r="92" spans="1:17" ht="16.5">
      <c r="A92" s="121" t="s">
        <v>121</v>
      </c>
      <c r="B92" s="39">
        <v>0</v>
      </c>
      <c r="C92" s="39">
        <v>0</v>
      </c>
      <c r="D92" s="39">
        <v>0</v>
      </c>
      <c r="E92" s="39">
        <v>0</v>
      </c>
      <c r="F92" s="39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/>
      <c r="M92" s="24"/>
      <c r="N92" s="24">
        <f t="shared" si="2"/>
        <v>0</v>
      </c>
      <c r="Q92" s="129"/>
    </row>
    <row r="93" spans="1:17" ht="16.5">
      <c r="A93" s="120" t="s">
        <v>122</v>
      </c>
      <c r="B93" s="5">
        <v>324</v>
      </c>
      <c r="C93" s="5">
        <v>342</v>
      </c>
      <c r="D93" s="5">
        <v>145</v>
      </c>
      <c r="E93" s="5">
        <v>181</v>
      </c>
      <c r="F93" s="5">
        <v>128</v>
      </c>
      <c r="G93" s="8">
        <v>162</v>
      </c>
      <c r="H93" s="8">
        <v>384</v>
      </c>
      <c r="I93" s="8">
        <v>566</v>
      </c>
      <c r="J93" s="8">
        <v>166</v>
      </c>
      <c r="K93" s="8">
        <v>203</v>
      </c>
      <c r="L93" s="8"/>
      <c r="M93" s="8"/>
      <c r="N93" s="8">
        <f t="shared" si="2"/>
        <v>2601</v>
      </c>
      <c r="Q93" s="129"/>
    </row>
    <row r="94" spans="1:17" ht="16.5">
      <c r="A94" s="121" t="s">
        <v>123</v>
      </c>
      <c r="B94" s="39">
        <v>5</v>
      </c>
      <c r="C94" s="39">
        <v>8</v>
      </c>
      <c r="D94" s="39">
        <v>3</v>
      </c>
      <c r="E94" s="39">
        <v>2</v>
      </c>
      <c r="F94" s="39">
        <v>2</v>
      </c>
      <c r="G94" s="24">
        <v>3</v>
      </c>
      <c r="H94" s="24">
        <v>5</v>
      </c>
      <c r="I94" s="24">
        <v>9</v>
      </c>
      <c r="J94" s="24">
        <v>3</v>
      </c>
      <c r="K94" s="24">
        <v>7</v>
      </c>
      <c r="L94" s="24"/>
      <c r="M94" s="24"/>
      <c r="N94" s="24">
        <f t="shared" si="2"/>
        <v>47</v>
      </c>
      <c r="Q94" s="129"/>
    </row>
    <row r="95" spans="1:17" ht="16.5">
      <c r="A95" s="120" t="s">
        <v>124</v>
      </c>
      <c r="B95" s="5">
        <v>2</v>
      </c>
      <c r="C95" s="5">
        <v>7</v>
      </c>
      <c r="D95" s="5">
        <v>10</v>
      </c>
      <c r="E95" s="5">
        <v>6</v>
      </c>
      <c r="F95" s="5">
        <v>2</v>
      </c>
      <c r="G95" s="8">
        <v>8</v>
      </c>
      <c r="H95" s="8">
        <v>15</v>
      </c>
      <c r="I95" s="8">
        <v>10</v>
      </c>
      <c r="J95" s="8">
        <v>22</v>
      </c>
      <c r="K95" s="8">
        <v>17</v>
      </c>
      <c r="L95" s="8"/>
      <c r="M95" s="8"/>
      <c r="N95" s="8">
        <f t="shared" si="2"/>
        <v>99</v>
      </c>
      <c r="Q95" s="129"/>
    </row>
    <row r="96" spans="1:17" ht="16.5">
      <c r="A96" s="121" t="s">
        <v>125</v>
      </c>
      <c r="B96" s="39">
        <v>18</v>
      </c>
      <c r="C96" s="39">
        <v>17</v>
      </c>
      <c r="D96" s="39">
        <v>62</v>
      </c>
      <c r="E96" s="39">
        <v>17</v>
      </c>
      <c r="F96" s="39">
        <v>35</v>
      </c>
      <c r="G96" s="24">
        <v>18</v>
      </c>
      <c r="H96" s="24">
        <v>22</v>
      </c>
      <c r="I96" s="24">
        <v>31</v>
      </c>
      <c r="J96" s="24">
        <v>26</v>
      </c>
      <c r="K96" s="24">
        <v>26</v>
      </c>
      <c r="L96" s="24"/>
      <c r="M96" s="24"/>
      <c r="N96" s="24">
        <f t="shared" si="2"/>
        <v>272</v>
      </c>
      <c r="Q96" s="129"/>
    </row>
    <row r="97" spans="1:17" ht="16.5">
      <c r="A97" s="123" t="s">
        <v>126</v>
      </c>
      <c r="B97" s="5">
        <v>1</v>
      </c>
      <c r="C97" s="5">
        <v>0</v>
      </c>
      <c r="D97" s="5">
        <v>2</v>
      </c>
      <c r="E97" s="5">
        <v>5</v>
      </c>
      <c r="F97" s="5">
        <v>3</v>
      </c>
      <c r="G97" s="8">
        <v>4</v>
      </c>
      <c r="H97" s="8">
        <v>2</v>
      </c>
      <c r="I97" s="8">
        <v>0</v>
      </c>
      <c r="J97" s="8">
        <v>1</v>
      </c>
      <c r="K97" s="8">
        <v>6</v>
      </c>
      <c r="L97" s="8"/>
      <c r="M97" s="8"/>
      <c r="N97" s="8">
        <f t="shared" si="2"/>
        <v>24</v>
      </c>
      <c r="Q97" s="129"/>
    </row>
    <row r="98" spans="1:17" ht="16.5">
      <c r="A98" s="124" t="s">
        <v>127</v>
      </c>
      <c r="B98" s="39">
        <v>0</v>
      </c>
      <c r="C98" s="39">
        <v>1</v>
      </c>
      <c r="D98" s="39">
        <v>4</v>
      </c>
      <c r="E98" s="39">
        <v>0</v>
      </c>
      <c r="F98" s="39">
        <v>1</v>
      </c>
      <c r="G98" s="24">
        <v>9</v>
      </c>
      <c r="H98" s="24">
        <v>2</v>
      </c>
      <c r="I98" s="24">
        <v>6</v>
      </c>
      <c r="J98" s="24">
        <v>3</v>
      </c>
      <c r="K98" s="24">
        <v>2</v>
      </c>
      <c r="L98" s="24"/>
      <c r="M98" s="24"/>
      <c r="N98" s="24">
        <f t="shared" si="2"/>
        <v>28</v>
      </c>
      <c r="Q98" s="129"/>
    </row>
    <row r="99" spans="1:17" ht="16.5">
      <c r="A99" s="123" t="s">
        <v>128</v>
      </c>
      <c r="B99" s="5">
        <v>19</v>
      </c>
      <c r="C99" s="5">
        <v>5</v>
      </c>
      <c r="D99" s="5">
        <v>6</v>
      </c>
      <c r="E99" s="5">
        <v>5</v>
      </c>
      <c r="F99" s="5">
        <v>4</v>
      </c>
      <c r="G99" s="8">
        <v>7</v>
      </c>
      <c r="H99" s="8">
        <v>8</v>
      </c>
      <c r="I99" s="8">
        <v>15</v>
      </c>
      <c r="J99" s="8">
        <v>5</v>
      </c>
      <c r="K99" s="8">
        <v>7</v>
      </c>
      <c r="L99" s="8"/>
      <c r="M99" s="8"/>
      <c r="N99" s="8">
        <f t="shared" si="2"/>
        <v>81</v>
      </c>
      <c r="Q99" s="129"/>
    </row>
    <row r="100" spans="1:17" ht="16.5">
      <c r="A100" s="124" t="s">
        <v>129</v>
      </c>
      <c r="B100" s="39">
        <v>0</v>
      </c>
      <c r="C100" s="39">
        <v>0</v>
      </c>
      <c r="D100" s="39">
        <v>0</v>
      </c>
      <c r="E100" s="39">
        <v>0</v>
      </c>
      <c r="F100" s="39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/>
      <c r="M100" s="24"/>
      <c r="N100" s="24">
        <f t="shared" si="2"/>
        <v>0</v>
      </c>
      <c r="Q100" s="129"/>
    </row>
    <row r="101" spans="1:17" ht="16.5">
      <c r="A101" s="123" t="s">
        <v>130</v>
      </c>
      <c r="B101" s="5">
        <v>1</v>
      </c>
      <c r="C101" s="5">
        <v>1</v>
      </c>
      <c r="D101" s="5">
        <v>2</v>
      </c>
      <c r="E101" s="5">
        <v>0</v>
      </c>
      <c r="F101" s="5">
        <v>0</v>
      </c>
      <c r="G101" s="8">
        <v>1</v>
      </c>
      <c r="H101" s="8">
        <v>0</v>
      </c>
      <c r="I101" s="8">
        <v>0</v>
      </c>
      <c r="J101" s="8">
        <v>1</v>
      </c>
      <c r="K101" s="8">
        <v>1</v>
      </c>
      <c r="L101" s="8"/>
      <c r="M101" s="8"/>
      <c r="N101" s="8">
        <f t="shared" si="2"/>
        <v>7</v>
      </c>
      <c r="Q101" s="129"/>
    </row>
    <row r="102" spans="1:17" ht="16.5">
      <c r="A102" s="121" t="s">
        <v>131</v>
      </c>
      <c r="B102" s="39">
        <v>0</v>
      </c>
      <c r="C102" s="39">
        <v>2</v>
      </c>
      <c r="D102" s="39">
        <v>1</v>
      </c>
      <c r="E102" s="39">
        <v>3</v>
      </c>
      <c r="F102" s="39">
        <v>4</v>
      </c>
      <c r="G102" s="24">
        <v>3</v>
      </c>
      <c r="H102" s="24">
        <v>6</v>
      </c>
      <c r="I102" s="24">
        <v>0</v>
      </c>
      <c r="J102" s="24">
        <v>4</v>
      </c>
      <c r="K102" s="24">
        <v>11</v>
      </c>
      <c r="L102" s="24"/>
      <c r="M102" s="24"/>
      <c r="N102" s="24">
        <f t="shared" si="2"/>
        <v>34</v>
      </c>
      <c r="Q102" s="129"/>
    </row>
    <row r="103" spans="1:17" ht="16.5">
      <c r="A103" s="123" t="s">
        <v>132</v>
      </c>
      <c r="B103" s="5">
        <v>0</v>
      </c>
      <c r="C103" s="5">
        <v>2</v>
      </c>
      <c r="D103" s="5">
        <v>4</v>
      </c>
      <c r="E103" s="5">
        <v>3</v>
      </c>
      <c r="F103" s="5">
        <v>6</v>
      </c>
      <c r="G103" s="8">
        <v>19</v>
      </c>
      <c r="H103" s="8">
        <v>6</v>
      </c>
      <c r="I103" s="8">
        <v>10</v>
      </c>
      <c r="J103" s="8">
        <v>6</v>
      </c>
      <c r="K103" s="8">
        <v>3</v>
      </c>
      <c r="L103" s="8"/>
      <c r="M103" s="8"/>
      <c r="N103" s="8">
        <f t="shared" si="2"/>
        <v>59</v>
      </c>
      <c r="Q103" s="129"/>
    </row>
    <row r="104" spans="1:17" ht="16.5">
      <c r="A104" s="121" t="s">
        <v>133</v>
      </c>
      <c r="B104" s="39">
        <v>2698</v>
      </c>
      <c r="C104" s="39">
        <v>2013</v>
      </c>
      <c r="D104" s="39">
        <v>1203</v>
      </c>
      <c r="E104" s="39">
        <v>130</v>
      </c>
      <c r="F104" s="39">
        <v>146</v>
      </c>
      <c r="G104" s="24">
        <v>363</v>
      </c>
      <c r="H104" s="24">
        <v>577</v>
      </c>
      <c r="I104" s="24">
        <v>459</v>
      </c>
      <c r="J104" s="24">
        <v>408</v>
      </c>
      <c r="K104" s="24">
        <v>693</v>
      </c>
      <c r="L104" s="24"/>
      <c r="M104" s="24"/>
      <c r="N104" s="24">
        <f t="shared" si="2"/>
        <v>8690</v>
      </c>
      <c r="Q104" s="129"/>
    </row>
    <row r="105" spans="1:17" ht="16.5">
      <c r="A105" s="123" t="s">
        <v>134</v>
      </c>
      <c r="B105" s="5">
        <v>54</v>
      </c>
      <c r="C105" s="5">
        <v>35</v>
      </c>
      <c r="D105" s="5">
        <v>21</v>
      </c>
      <c r="E105" s="5">
        <v>21</v>
      </c>
      <c r="F105" s="5">
        <v>10</v>
      </c>
      <c r="G105" s="8">
        <v>35</v>
      </c>
      <c r="H105" s="8">
        <v>23</v>
      </c>
      <c r="I105" s="8">
        <v>58</v>
      </c>
      <c r="J105" s="8">
        <v>55</v>
      </c>
      <c r="K105" s="8">
        <v>29</v>
      </c>
      <c r="L105" s="8"/>
      <c r="M105" s="8"/>
      <c r="N105" s="8">
        <f t="shared" si="2"/>
        <v>341</v>
      </c>
      <c r="Q105" s="129"/>
    </row>
    <row r="106" spans="1:17" ht="16.5">
      <c r="A106" s="121" t="s">
        <v>135</v>
      </c>
      <c r="B106" s="39">
        <v>2884</v>
      </c>
      <c r="C106" s="39">
        <v>3144</v>
      </c>
      <c r="D106" s="39">
        <v>3088</v>
      </c>
      <c r="E106" s="39">
        <v>3523</v>
      </c>
      <c r="F106" s="39">
        <v>5183</v>
      </c>
      <c r="G106" s="24">
        <v>6115</v>
      </c>
      <c r="H106" s="24">
        <v>5869</v>
      </c>
      <c r="I106" s="24">
        <v>6165</v>
      </c>
      <c r="J106" s="24">
        <v>4799</v>
      </c>
      <c r="K106" s="24">
        <v>4646</v>
      </c>
      <c r="L106" s="24"/>
      <c r="M106" s="24"/>
      <c r="N106" s="24">
        <f t="shared" si="2"/>
        <v>45416</v>
      </c>
      <c r="Q106" s="129"/>
    </row>
    <row r="107" spans="1:17" ht="16.5">
      <c r="A107" s="123" t="s">
        <v>136</v>
      </c>
      <c r="B107" s="5">
        <v>50</v>
      </c>
      <c r="C107" s="5">
        <v>66</v>
      </c>
      <c r="D107" s="5">
        <v>47</v>
      </c>
      <c r="E107" s="5">
        <v>63</v>
      </c>
      <c r="F107" s="5">
        <v>69</v>
      </c>
      <c r="G107" s="8">
        <v>79</v>
      </c>
      <c r="H107" s="8">
        <v>54</v>
      </c>
      <c r="I107" s="8">
        <v>238</v>
      </c>
      <c r="J107" s="8">
        <v>82</v>
      </c>
      <c r="K107" s="8">
        <v>75</v>
      </c>
      <c r="L107" s="8"/>
      <c r="M107" s="8"/>
      <c r="N107" s="8">
        <f t="shared" si="2"/>
        <v>823</v>
      </c>
      <c r="Q107" s="129"/>
    </row>
    <row r="108" spans="1:17" ht="16.5">
      <c r="A108" s="121" t="s">
        <v>137</v>
      </c>
      <c r="B108" s="39">
        <v>43</v>
      </c>
      <c r="C108" s="39">
        <v>90</v>
      </c>
      <c r="D108" s="39">
        <v>66</v>
      </c>
      <c r="E108" s="39">
        <v>45</v>
      </c>
      <c r="F108" s="39">
        <v>46</v>
      </c>
      <c r="G108" s="24">
        <v>71</v>
      </c>
      <c r="H108" s="24">
        <v>66</v>
      </c>
      <c r="I108" s="24">
        <v>76</v>
      </c>
      <c r="J108" s="24">
        <v>67</v>
      </c>
      <c r="K108" s="24">
        <v>117</v>
      </c>
      <c r="L108" s="24"/>
      <c r="M108" s="24"/>
      <c r="N108" s="24">
        <f t="shared" si="2"/>
        <v>687</v>
      </c>
      <c r="Q108" s="129"/>
    </row>
    <row r="109" spans="1:17" ht="16.5">
      <c r="A109" s="123" t="s">
        <v>138</v>
      </c>
      <c r="B109" s="5">
        <v>13</v>
      </c>
      <c r="C109" s="5">
        <v>17</v>
      </c>
      <c r="D109" s="5">
        <v>21</v>
      </c>
      <c r="E109" s="5">
        <v>0</v>
      </c>
      <c r="F109" s="5">
        <v>12</v>
      </c>
      <c r="G109" s="8">
        <v>15</v>
      </c>
      <c r="H109" s="8">
        <v>23</v>
      </c>
      <c r="I109" s="8">
        <v>14</v>
      </c>
      <c r="J109" s="8">
        <v>22</v>
      </c>
      <c r="K109" s="8">
        <v>13</v>
      </c>
      <c r="L109" s="8"/>
      <c r="M109" s="8"/>
      <c r="N109" s="8">
        <f t="shared" si="2"/>
        <v>150</v>
      </c>
      <c r="Q109" s="129"/>
    </row>
    <row r="110" spans="1:17" ht="16.5">
      <c r="A110" s="121" t="s">
        <v>139</v>
      </c>
      <c r="B110" s="39">
        <v>386</v>
      </c>
      <c r="C110" s="39">
        <v>386</v>
      </c>
      <c r="D110" s="39">
        <v>433</v>
      </c>
      <c r="E110" s="39">
        <v>245</v>
      </c>
      <c r="F110" s="39">
        <v>240</v>
      </c>
      <c r="G110" s="24">
        <v>697</v>
      </c>
      <c r="H110" s="24">
        <v>732</v>
      </c>
      <c r="I110" s="24">
        <v>592</v>
      </c>
      <c r="J110" s="24">
        <v>545</v>
      </c>
      <c r="K110" s="24">
        <v>679</v>
      </c>
      <c r="L110" s="24"/>
      <c r="M110" s="24"/>
      <c r="N110" s="24">
        <f t="shared" si="2"/>
        <v>4935</v>
      </c>
      <c r="Q110" s="129"/>
    </row>
    <row r="111" spans="1:17" ht="16.5">
      <c r="A111" s="123" t="s">
        <v>140</v>
      </c>
      <c r="B111" s="5">
        <v>492</v>
      </c>
      <c r="C111" s="5">
        <v>665</v>
      </c>
      <c r="D111" s="5">
        <v>918</v>
      </c>
      <c r="E111" s="5">
        <v>1672</v>
      </c>
      <c r="F111" s="5">
        <v>207</v>
      </c>
      <c r="G111" s="8">
        <v>863</v>
      </c>
      <c r="H111" s="8">
        <v>2006</v>
      </c>
      <c r="I111" s="8">
        <v>3372</v>
      </c>
      <c r="J111" s="8">
        <v>2755</v>
      </c>
      <c r="K111" s="8">
        <v>551</v>
      </c>
      <c r="L111" s="8"/>
      <c r="M111" s="8"/>
      <c r="N111" s="8">
        <f t="shared" si="2"/>
        <v>13501</v>
      </c>
      <c r="Q111" s="129"/>
    </row>
    <row r="112" spans="1:17" ht="16.5">
      <c r="A112" s="121" t="s">
        <v>141</v>
      </c>
      <c r="B112" s="39">
        <v>9955</v>
      </c>
      <c r="C112" s="39">
        <v>8601</v>
      </c>
      <c r="D112" s="39">
        <v>6589</v>
      </c>
      <c r="E112" s="39">
        <v>954</v>
      </c>
      <c r="F112" s="39">
        <v>880</v>
      </c>
      <c r="G112" s="24">
        <v>2575</v>
      </c>
      <c r="H112" s="24">
        <v>6516</v>
      </c>
      <c r="I112" s="24">
        <v>14986</v>
      </c>
      <c r="J112" s="24">
        <v>7240</v>
      </c>
      <c r="K112" s="24">
        <v>6544</v>
      </c>
      <c r="L112" s="24"/>
      <c r="M112" s="24"/>
      <c r="N112" s="24">
        <f t="shared" si="2"/>
        <v>64840</v>
      </c>
      <c r="Q112" s="129"/>
    </row>
    <row r="113" spans="1:17" ht="16.5">
      <c r="A113" s="123" t="s">
        <v>142</v>
      </c>
      <c r="B113" s="5">
        <v>61</v>
      </c>
      <c r="C113" s="5">
        <v>79</v>
      </c>
      <c r="D113" s="5">
        <v>82</v>
      </c>
      <c r="E113" s="5">
        <v>47</v>
      </c>
      <c r="F113" s="5">
        <v>51</v>
      </c>
      <c r="G113" s="8">
        <v>42</v>
      </c>
      <c r="H113" s="8">
        <v>52</v>
      </c>
      <c r="I113" s="8">
        <v>38</v>
      </c>
      <c r="J113" s="8">
        <v>39</v>
      </c>
      <c r="K113" s="8">
        <v>34</v>
      </c>
      <c r="L113" s="8"/>
      <c r="M113" s="8"/>
      <c r="N113" s="8">
        <f t="shared" si="2"/>
        <v>525</v>
      </c>
      <c r="Q113" s="129"/>
    </row>
    <row r="114" spans="1:17" ht="16.5">
      <c r="A114" s="121" t="s">
        <v>143</v>
      </c>
      <c r="B114" s="39">
        <v>246</v>
      </c>
      <c r="C114" s="39">
        <v>368</v>
      </c>
      <c r="D114" s="39">
        <v>270</v>
      </c>
      <c r="E114" s="39">
        <v>242</v>
      </c>
      <c r="F114" s="39">
        <v>238</v>
      </c>
      <c r="G114" s="24">
        <v>302</v>
      </c>
      <c r="H114" s="24">
        <v>449</v>
      </c>
      <c r="I114" s="24">
        <v>560</v>
      </c>
      <c r="J114" s="24">
        <v>569</v>
      </c>
      <c r="K114" s="24">
        <v>359</v>
      </c>
      <c r="L114" s="24"/>
      <c r="M114" s="24"/>
      <c r="N114" s="24">
        <f t="shared" si="2"/>
        <v>3603</v>
      </c>
      <c r="Q114" s="129"/>
    </row>
    <row r="115" spans="1:17" ht="16.5">
      <c r="A115" s="123" t="s">
        <v>144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8">
        <v>0</v>
      </c>
      <c r="H115" s="8">
        <v>0</v>
      </c>
      <c r="I115" s="8">
        <v>0</v>
      </c>
      <c r="J115" s="8">
        <v>1</v>
      </c>
      <c r="K115" s="8">
        <v>0</v>
      </c>
      <c r="L115" s="8"/>
      <c r="M115" s="8"/>
      <c r="N115" s="8">
        <f t="shared" si="2"/>
        <v>1</v>
      </c>
      <c r="Q115" s="129"/>
    </row>
    <row r="116" spans="1:17" ht="16.5">
      <c r="A116" s="121" t="s">
        <v>145</v>
      </c>
      <c r="B116" s="39">
        <v>86</v>
      </c>
      <c r="C116" s="39">
        <v>96</v>
      </c>
      <c r="D116" s="39">
        <v>62</v>
      </c>
      <c r="E116" s="39">
        <v>13</v>
      </c>
      <c r="F116" s="39">
        <v>72</v>
      </c>
      <c r="G116" s="24">
        <v>204</v>
      </c>
      <c r="H116" s="24">
        <v>129</v>
      </c>
      <c r="I116" s="24">
        <v>114</v>
      </c>
      <c r="J116" s="24">
        <v>130</v>
      </c>
      <c r="K116" s="24">
        <v>102</v>
      </c>
      <c r="L116" s="24"/>
      <c r="M116" s="24"/>
      <c r="N116" s="24">
        <f t="shared" si="2"/>
        <v>1008</v>
      </c>
      <c r="Q116" s="129"/>
    </row>
    <row r="117" spans="1:17" ht="16.5">
      <c r="A117" s="123" t="s">
        <v>146</v>
      </c>
      <c r="B117" s="5">
        <v>45</v>
      </c>
      <c r="C117" s="5">
        <v>42</v>
      </c>
      <c r="D117" s="5">
        <v>22</v>
      </c>
      <c r="E117" s="5">
        <v>60</v>
      </c>
      <c r="F117" s="5">
        <v>26</v>
      </c>
      <c r="G117" s="8">
        <v>70</v>
      </c>
      <c r="H117" s="8">
        <v>53</v>
      </c>
      <c r="I117" s="8">
        <v>25</v>
      </c>
      <c r="J117" s="8">
        <v>24</v>
      </c>
      <c r="K117" s="8">
        <v>60</v>
      </c>
      <c r="L117" s="8"/>
      <c r="M117" s="8"/>
      <c r="N117" s="8">
        <f t="shared" si="2"/>
        <v>427</v>
      </c>
      <c r="Q117" s="129"/>
    </row>
    <row r="118" spans="1:17" ht="16.5">
      <c r="A118" s="121" t="s">
        <v>147</v>
      </c>
      <c r="B118" s="39">
        <v>15656</v>
      </c>
      <c r="C118" s="39">
        <v>13959</v>
      </c>
      <c r="D118" s="39">
        <v>14973</v>
      </c>
      <c r="E118" s="39">
        <v>16089</v>
      </c>
      <c r="F118" s="39">
        <v>16004</v>
      </c>
      <c r="G118" s="24">
        <v>16807</v>
      </c>
      <c r="H118" s="24">
        <v>16715</v>
      </c>
      <c r="I118" s="24">
        <v>18550</v>
      </c>
      <c r="J118" s="24">
        <v>16515</v>
      </c>
      <c r="K118" s="24">
        <v>18585</v>
      </c>
      <c r="L118" s="24"/>
      <c r="M118" s="24"/>
      <c r="N118" s="24">
        <f t="shared" si="2"/>
        <v>163853</v>
      </c>
      <c r="Q118" s="129"/>
    </row>
    <row r="119" spans="1:17" ht="16.5">
      <c r="A119" s="123" t="s">
        <v>148</v>
      </c>
      <c r="B119" s="5">
        <v>0</v>
      </c>
      <c r="C119" s="5">
        <v>1</v>
      </c>
      <c r="D119" s="5">
        <v>4</v>
      </c>
      <c r="E119" s="5">
        <v>3</v>
      </c>
      <c r="F119" s="5">
        <v>5</v>
      </c>
      <c r="G119" s="8">
        <v>15</v>
      </c>
      <c r="H119" s="8">
        <v>0</v>
      </c>
      <c r="I119" s="8">
        <v>9</v>
      </c>
      <c r="J119" s="8">
        <v>10</v>
      </c>
      <c r="K119" s="8">
        <v>0</v>
      </c>
      <c r="L119" s="8"/>
      <c r="M119" s="8"/>
      <c r="N119" s="8">
        <f t="shared" si="2"/>
        <v>47</v>
      </c>
      <c r="Q119" s="129"/>
    </row>
    <row r="120" spans="1:17" ht="16.5">
      <c r="A120" s="121" t="s">
        <v>149</v>
      </c>
      <c r="B120" s="39">
        <v>16</v>
      </c>
      <c r="C120" s="39">
        <v>37</v>
      </c>
      <c r="D120" s="39">
        <v>25</v>
      </c>
      <c r="E120" s="39">
        <v>29</v>
      </c>
      <c r="F120" s="39">
        <v>20</v>
      </c>
      <c r="G120" s="24">
        <v>25</v>
      </c>
      <c r="H120" s="24">
        <v>21</v>
      </c>
      <c r="I120" s="24">
        <v>3</v>
      </c>
      <c r="J120" s="24">
        <v>25</v>
      </c>
      <c r="K120" s="24">
        <v>25</v>
      </c>
      <c r="L120" s="24"/>
      <c r="M120" s="24"/>
      <c r="N120" s="24">
        <f t="shared" si="2"/>
        <v>226</v>
      </c>
      <c r="Q120" s="129"/>
    </row>
    <row r="121" spans="1:17" ht="16.5">
      <c r="A121" s="123" t="s">
        <v>150</v>
      </c>
      <c r="B121" s="5">
        <v>89</v>
      </c>
      <c r="C121" s="5">
        <v>130</v>
      </c>
      <c r="D121" s="5">
        <v>41</v>
      </c>
      <c r="E121" s="5">
        <v>46</v>
      </c>
      <c r="F121" s="5">
        <v>41</v>
      </c>
      <c r="G121" s="8">
        <v>208</v>
      </c>
      <c r="H121" s="8">
        <v>156</v>
      </c>
      <c r="I121" s="8">
        <v>167</v>
      </c>
      <c r="J121" s="8">
        <v>85</v>
      </c>
      <c r="K121" s="8">
        <v>74</v>
      </c>
      <c r="L121" s="8"/>
      <c r="M121" s="8"/>
      <c r="N121" s="8">
        <f t="shared" si="2"/>
        <v>1037</v>
      </c>
      <c r="Q121" s="129"/>
    </row>
    <row r="122" spans="1:17" ht="16.5">
      <c r="A122" s="121" t="s">
        <v>151</v>
      </c>
      <c r="B122" s="39">
        <v>8</v>
      </c>
      <c r="C122" s="39">
        <v>7</v>
      </c>
      <c r="D122" s="39">
        <v>0</v>
      </c>
      <c r="E122" s="39">
        <v>8</v>
      </c>
      <c r="F122" s="39">
        <v>12</v>
      </c>
      <c r="G122" s="24">
        <v>22</v>
      </c>
      <c r="H122" s="24">
        <v>7</v>
      </c>
      <c r="I122" s="24">
        <v>12</v>
      </c>
      <c r="J122" s="24">
        <v>7</v>
      </c>
      <c r="K122" s="24">
        <v>4</v>
      </c>
      <c r="L122" s="24"/>
      <c r="M122" s="24"/>
      <c r="N122" s="24">
        <f t="shared" si="2"/>
        <v>87</v>
      </c>
      <c r="Q122" s="129"/>
    </row>
    <row r="123" spans="1:17" ht="16.5">
      <c r="A123" s="123" t="s">
        <v>152</v>
      </c>
      <c r="B123" s="5">
        <v>0</v>
      </c>
      <c r="C123" s="5">
        <v>2</v>
      </c>
      <c r="D123" s="5">
        <v>0</v>
      </c>
      <c r="E123" s="5">
        <v>0</v>
      </c>
      <c r="F123" s="5">
        <v>1</v>
      </c>
      <c r="G123" s="8">
        <v>1</v>
      </c>
      <c r="H123" s="8">
        <v>0</v>
      </c>
      <c r="I123" s="8">
        <v>4</v>
      </c>
      <c r="J123" s="8">
        <v>2</v>
      </c>
      <c r="K123" s="8">
        <v>2</v>
      </c>
      <c r="L123" s="8"/>
      <c r="M123" s="8"/>
      <c r="N123" s="8">
        <f t="shared" si="2"/>
        <v>12</v>
      </c>
      <c r="Q123" s="129"/>
    </row>
    <row r="124" spans="1:17" ht="16.5">
      <c r="A124" s="121" t="s">
        <v>153</v>
      </c>
      <c r="B124" s="39">
        <v>210</v>
      </c>
      <c r="C124" s="39">
        <v>181</v>
      </c>
      <c r="D124" s="39">
        <v>202</v>
      </c>
      <c r="E124" s="39">
        <v>45</v>
      </c>
      <c r="F124" s="39">
        <v>38</v>
      </c>
      <c r="G124" s="24">
        <v>40</v>
      </c>
      <c r="H124" s="24">
        <v>37</v>
      </c>
      <c r="I124" s="24">
        <v>24</v>
      </c>
      <c r="J124" s="24">
        <v>40</v>
      </c>
      <c r="K124" s="24">
        <v>129</v>
      </c>
      <c r="L124" s="24"/>
      <c r="M124" s="24"/>
      <c r="N124" s="24">
        <f t="shared" si="2"/>
        <v>946</v>
      </c>
      <c r="Q124" s="129"/>
    </row>
    <row r="125" spans="1:17" ht="16.5">
      <c r="A125" s="123" t="s">
        <v>154</v>
      </c>
      <c r="B125" s="5">
        <v>105</v>
      </c>
      <c r="C125" s="5">
        <v>107</v>
      </c>
      <c r="D125" s="5">
        <v>87</v>
      </c>
      <c r="E125" s="5">
        <v>85</v>
      </c>
      <c r="F125" s="5">
        <v>94</v>
      </c>
      <c r="G125" s="8">
        <v>172</v>
      </c>
      <c r="H125" s="8">
        <v>162</v>
      </c>
      <c r="I125" s="8">
        <v>229</v>
      </c>
      <c r="J125" s="8">
        <v>181</v>
      </c>
      <c r="K125" s="8">
        <v>203</v>
      </c>
      <c r="L125" s="8"/>
      <c r="M125" s="8"/>
      <c r="N125" s="8">
        <f t="shared" si="2"/>
        <v>1425</v>
      </c>
      <c r="Q125" s="129"/>
    </row>
    <row r="126" spans="1:17" ht="16.5">
      <c r="A126" s="121" t="s">
        <v>155</v>
      </c>
      <c r="B126" s="39">
        <v>17</v>
      </c>
      <c r="C126" s="39">
        <v>32</v>
      </c>
      <c r="D126" s="39">
        <v>53</v>
      </c>
      <c r="E126" s="39">
        <v>30</v>
      </c>
      <c r="F126" s="39">
        <v>27</v>
      </c>
      <c r="G126" s="24">
        <v>55</v>
      </c>
      <c r="H126" s="24">
        <v>61</v>
      </c>
      <c r="I126" s="24">
        <v>31</v>
      </c>
      <c r="J126" s="24">
        <v>57</v>
      </c>
      <c r="K126" s="24">
        <v>64</v>
      </c>
      <c r="L126" s="24"/>
      <c r="M126" s="24"/>
      <c r="N126" s="24">
        <f t="shared" si="2"/>
        <v>427</v>
      </c>
      <c r="Q126" s="129"/>
    </row>
    <row r="127" spans="1:17" ht="16.5">
      <c r="A127" s="123" t="s">
        <v>156</v>
      </c>
      <c r="B127" s="5">
        <v>17</v>
      </c>
      <c r="C127" s="5">
        <v>27</v>
      </c>
      <c r="D127" s="5">
        <v>13</v>
      </c>
      <c r="E127" s="5">
        <v>24</v>
      </c>
      <c r="F127" s="5">
        <v>39</v>
      </c>
      <c r="G127" s="8">
        <v>18</v>
      </c>
      <c r="H127" s="8">
        <v>60</v>
      </c>
      <c r="I127" s="8">
        <v>42</v>
      </c>
      <c r="J127" s="8">
        <v>44</v>
      </c>
      <c r="K127" s="8">
        <v>25</v>
      </c>
      <c r="L127" s="8"/>
      <c r="M127" s="8"/>
      <c r="N127" s="8">
        <f t="shared" si="2"/>
        <v>309</v>
      </c>
      <c r="Q127" s="129"/>
    </row>
    <row r="128" spans="1:17" ht="16.5">
      <c r="A128" s="121" t="s">
        <v>157</v>
      </c>
      <c r="B128" s="39">
        <v>27</v>
      </c>
      <c r="C128" s="39">
        <v>19</v>
      </c>
      <c r="D128" s="39">
        <v>17</v>
      </c>
      <c r="E128" s="39">
        <v>13</v>
      </c>
      <c r="F128" s="39">
        <v>16</v>
      </c>
      <c r="G128" s="24">
        <v>27</v>
      </c>
      <c r="H128" s="24">
        <v>18</v>
      </c>
      <c r="I128" s="24">
        <v>15</v>
      </c>
      <c r="J128" s="24">
        <v>42</v>
      </c>
      <c r="K128" s="24">
        <v>27</v>
      </c>
      <c r="L128" s="24"/>
      <c r="M128" s="24"/>
      <c r="N128" s="24">
        <f t="shared" si="2"/>
        <v>221</v>
      </c>
      <c r="Q128" s="129"/>
    </row>
    <row r="129" spans="1:17" ht="16.5">
      <c r="A129" s="123" t="s">
        <v>158</v>
      </c>
      <c r="B129" s="5">
        <v>6</v>
      </c>
      <c r="C129" s="5">
        <v>5</v>
      </c>
      <c r="D129" s="5">
        <v>3</v>
      </c>
      <c r="E129" s="5">
        <v>3</v>
      </c>
      <c r="F129" s="5">
        <v>6</v>
      </c>
      <c r="G129" s="8">
        <v>6</v>
      </c>
      <c r="H129" s="8">
        <v>21</v>
      </c>
      <c r="I129" s="8">
        <v>9</v>
      </c>
      <c r="J129" s="8">
        <v>9</v>
      </c>
      <c r="K129" s="8">
        <v>7</v>
      </c>
      <c r="L129" s="8"/>
      <c r="M129" s="8"/>
      <c r="N129" s="8">
        <f t="shared" si="2"/>
        <v>75</v>
      </c>
      <c r="Q129" s="129"/>
    </row>
    <row r="130" spans="1:17" ht="16.5">
      <c r="A130" s="121" t="s">
        <v>159</v>
      </c>
      <c r="B130" s="39">
        <v>419</v>
      </c>
      <c r="C130" s="39">
        <v>336</v>
      </c>
      <c r="D130" s="39">
        <v>167</v>
      </c>
      <c r="E130" s="39">
        <v>96</v>
      </c>
      <c r="F130" s="39">
        <v>51</v>
      </c>
      <c r="G130" s="24">
        <v>130</v>
      </c>
      <c r="H130" s="24">
        <v>124</v>
      </c>
      <c r="I130" s="24">
        <v>123</v>
      </c>
      <c r="J130" s="24">
        <v>139</v>
      </c>
      <c r="K130" s="24">
        <v>337</v>
      </c>
      <c r="L130" s="24"/>
      <c r="M130" s="24"/>
      <c r="N130" s="24">
        <f t="shared" si="2"/>
        <v>1922</v>
      </c>
      <c r="Q130" s="129"/>
    </row>
    <row r="131" spans="1:17" ht="16.5">
      <c r="A131" s="123" t="s">
        <v>160</v>
      </c>
      <c r="B131" s="5">
        <v>67</v>
      </c>
      <c r="C131" s="5">
        <v>70</v>
      </c>
      <c r="D131" s="5">
        <v>28</v>
      </c>
      <c r="E131" s="5">
        <v>56</v>
      </c>
      <c r="F131" s="5">
        <v>46</v>
      </c>
      <c r="G131" s="8">
        <v>61</v>
      </c>
      <c r="H131" s="8">
        <v>103</v>
      </c>
      <c r="I131" s="8">
        <v>204</v>
      </c>
      <c r="J131" s="8">
        <v>94</v>
      </c>
      <c r="K131" s="8">
        <v>55</v>
      </c>
      <c r="L131" s="8"/>
      <c r="M131" s="8"/>
      <c r="N131" s="8">
        <f t="shared" si="2"/>
        <v>784</v>
      </c>
      <c r="Q131" s="129"/>
    </row>
    <row r="132" spans="1:17" ht="16.5">
      <c r="A132" s="121" t="s">
        <v>161</v>
      </c>
      <c r="B132" s="39">
        <v>0</v>
      </c>
      <c r="C132" s="39">
        <v>0</v>
      </c>
      <c r="D132" s="39">
        <v>0</v>
      </c>
      <c r="E132" s="39">
        <v>0</v>
      </c>
      <c r="F132" s="39">
        <v>0</v>
      </c>
      <c r="G132" s="24">
        <v>1</v>
      </c>
      <c r="H132" s="24">
        <v>0</v>
      </c>
      <c r="I132" s="24">
        <v>1</v>
      </c>
      <c r="J132" s="24">
        <v>0</v>
      </c>
      <c r="K132" s="24">
        <v>0</v>
      </c>
      <c r="L132" s="24"/>
      <c r="M132" s="24"/>
      <c r="N132" s="24">
        <f t="shared" si="2"/>
        <v>2</v>
      </c>
      <c r="Q132" s="129"/>
    </row>
    <row r="133" spans="1:17" ht="16.5">
      <c r="A133" s="123" t="s">
        <v>162</v>
      </c>
      <c r="B133" s="5">
        <v>56</v>
      </c>
      <c r="C133" s="5">
        <v>57</v>
      </c>
      <c r="D133" s="5">
        <v>84</v>
      </c>
      <c r="E133" s="5">
        <v>38</v>
      </c>
      <c r="F133" s="5">
        <v>67</v>
      </c>
      <c r="G133" s="8">
        <v>76</v>
      </c>
      <c r="H133" s="8">
        <v>90</v>
      </c>
      <c r="I133" s="8">
        <v>74</v>
      </c>
      <c r="J133" s="8">
        <v>53</v>
      </c>
      <c r="K133" s="8">
        <v>101</v>
      </c>
      <c r="L133" s="8"/>
      <c r="M133" s="8"/>
      <c r="N133" s="8">
        <f t="shared" si="2"/>
        <v>696</v>
      </c>
      <c r="Q133" s="129"/>
    </row>
    <row r="134" spans="1:17" ht="16.5">
      <c r="A134" s="121" t="s">
        <v>163</v>
      </c>
      <c r="B134" s="39">
        <v>5214</v>
      </c>
      <c r="C134" s="39">
        <v>1349</v>
      </c>
      <c r="D134" s="39">
        <v>2050</v>
      </c>
      <c r="E134" s="39">
        <v>2140</v>
      </c>
      <c r="F134" s="39">
        <v>2528</v>
      </c>
      <c r="G134" s="24">
        <v>2609</v>
      </c>
      <c r="H134" s="24">
        <v>3101</v>
      </c>
      <c r="I134" s="24">
        <v>2908</v>
      </c>
      <c r="J134" s="24">
        <v>2828</v>
      </c>
      <c r="K134" s="24">
        <v>2988</v>
      </c>
      <c r="L134" s="24"/>
      <c r="M134" s="24"/>
      <c r="N134" s="24">
        <f t="shared" si="2"/>
        <v>27715</v>
      </c>
      <c r="Q134" s="129"/>
    </row>
    <row r="135" spans="1:17" ht="16.5">
      <c r="A135" s="123" t="s">
        <v>164</v>
      </c>
      <c r="B135" s="5">
        <v>83</v>
      </c>
      <c r="C135" s="5">
        <v>62</v>
      </c>
      <c r="D135" s="5">
        <v>67</v>
      </c>
      <c r="E135" s="5">
        <v>36</v>
      </c>
      <c r="F135" s="5">
        <v>94</v>
      </c>
      <c r="G135" s="8">
        <v>130</v>
      </c>
      <c r="H135" s="8">
        <v>271</v>
      </c>
      <c r="I135" s="8">
        <v>216</v>
      </c>
      <c r="J135" s="8">
        <v>162</v>
      </c>
      <c r="K135" s="8">
        <v>87</v>
      </c>
      <c r="L135" s="8"/>
      <c r="M135" s="8"/>
      <c r="N135" s="8">
        <f t="shared" si="2"/>
        <v>1208</v>
      </c>
      <c r="Q135" s="129"/>
    </row>
    <row r="136" spans="1:17" ht="16.5">
      <c r="A136" s="121" t="s">
        <v>165</v>
      </c>
      <c r="B136" s="39">
        <v>1</v>
      </c>
      <c r="C136" s="39">
        <v>1</v>
      </c>
      <c r="D136" s="39">
        <v>4</v>
      </c>
      <c r="E136" s="39">
        <v>2</v>
      </c>
      <c r="F136" s="39">
        <v>4</v>
      </c>
      <c r="G136" s="24">
        <v>0</v>
      </c>
      <c r="H136" s="24">
        <v>0</v>
      </c>
      <c r="I136" s="24">
        <v>0</v>
      </c>
      <c r="J136" s="24">
        <v>3</v>
      </c>
      <c r="K136" s="24">
        <v>10</v>
      </c>
      <c r="L136" s="24"/>
      <c r="M136" s="24"/>
      <c r="N136" s="24">
        <f t="shared" si="2"/>
        <v>25</v>
      </c>
      <c r="Q136" s="129"/>
    </row>
    <row r="137" spans="1:17" ht="16.5">
      <c r="A137" s="123" t="s">
        <v>166</v>
      </c>
      <c r="B137" s="5">
        <v>9</v>
      </c>
      <c r="C137" s="5">
        <v>35</v>
      </c>
      <c r="D137" s="5">
        <v>48</v>
      </c>
      <c r="E137" s="5">
        <v>17</v>
      </c>
      <c r="F137" s="5">
        <v>45</v>
      </c>
      <c r="G137" s="8">
        <v>26</v>
      </c>
      <c r="H137" s="8">
        <v>35</v>
      </c>
      <c r="I137" s="8">
        <v>40</v>
      </c>
      <c r="J137" s="8">
        <v>62</v>
      </c>
      <c r="K137" s="8">
        <v>38</v>
      </c>
      <c r="L137" s="8"/>
      <c r="M137" s="8"/>
      <c r="N137" s="8">
        <f t="shared" si="2"/>
        <v>355</v>
      </c>
      <c r="Q137" s="129"/>
    </row>
    <row r="138" spans="1:17" ht="16.5">
      <c r="A138" s="121" t="s">
        <v>167</v>
      </c>
      <c r="B138" s="39">
        <v>86</v>
      </c>
      <c r="C138" s="39">
        <v>107</v>
      </c>
      <c r="D138" s="39">
        <v>77</v>
      </c>
      <c r="E138" s="39">
        <v>61</v>
      </c>
      <c r="F138" s="39">
        <v>40</v>
      </c>
      <c r="G138" s="24">
        <v>71</v>
      </c>
      <c r="H138" s="24">
        <v>103</v>
      </c>
      <c r="I138" s="24">
        <v>102</v>
      </c>
      <c r="J138" s="24">
        <v>127</v>
      </c>
      <c r="K138" s="24">
        <v>55</v>
      </c>
      <c r="L138" s="24"/>
      <c r="M138" s="24"/>
      <c r="N138" s="24">
        <f t="shared" si="2"/>
        <v>829</v>
      </c>
      <c r="Q138" s="129"/>
    </row>
    <row r="139" spans="1:17" ht="16.5">
      <c r="A139" s="123" t="s">
        <v>168</v>
      </c>
      <c r="B139" s="5">
        <v>1</v>
      </c>
      <c r="C139" s="5">
        <v>0</v>
      </c>
      <c r="D139" s="5">
        <v>0</v>
      </c>
      <c r="E139" s="5">
        <v>0</v>
      </c>
      <c r="F139" s="5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/>
      <c r="M139" s="8"/>
      <c r="N139" s="8">
        <f t="shared" si="2"/>
        <v>1</v>
      </c>
      <c r="Q139" s="129"/>
    </row>
    <row r="140" spans="1:17" ht="16.5">
      <c r="A140" s="121" t="s">
        <v>169</v>
      </c>
      <c r="B140" s="39">
        <v>4</v>
      </c>
      <c r="C140" s="39">
        <v>10</v>
      </c>
      <c r="D140" s="39">
        <v>3</v>
      </c>
      <c r="E140" s="39">
        <v>3</v>
      </c>
      <c r="F140" s="39">
        <v>4</v>
      </c>
      <c r="G140" s="24">
        <v>71</v>
      </c>
      <c r="H140" s="24">
        <v>10</v>
      </c>
      <c r="I140" s="24">
        <v>13</v>
      </c>
      <c r="J140" s="24">
        <v>2</v>
      </c>
      <c r="K140" s="24">
        <v>6</v>
      </c>
      <c r="L140" s="24"/>
      <c r="M140" s="24"/>
      <c r="N140" s="24">
        <f t="shared" si="2"/>
        <v>126</v>
      </c>
      <c r="Q140" s="129"/>
    </row>
    <row r="141" spans="1:17" ht="16.5">
      <c r="A141" s="123" t="s">
        <v>170</v>
      </c>
      <c r="B141" s="5">
        <v>72</v>
      </c>
      <c r="C141" s="5">
        <v>78</v>
      </c>
      <c r="D141" s="5">
        <v>74</v>
      </c>
      <c r="E141" s="5">
        <v>91</v>
      </c>
      <c r="F141" s="5">
        <v>87</v>
      </c>
      <c r="G141" s="8">
        <v>37</v>
      </c>
      <c r="H141" s="8">
        <v>107</v>
      </c>
      <c r="I141" s="8">
        <v>105</v>
      </c>
      <c r="J141" s="8">
        <v>111</v>
      </c>
      <c r="K141" s="8">
        <v>172</v>
      </c>
      <c r="L141" s="8"/>
      <c r="M141" s="8"/>
      <c r="N141" s="8">
        <f t="shared" si="2"/>
        <v>934</v>
      </c>
      <c r="Q141" s="129"/>
    </row>
    <row r="142" spans="1:17" ht="16.5">
      <c r="A142" s="121" t="s">
        <v>171</v>
      </c>
      <c r="B142" s="39">
        <v>132</v>
      </c>
      <c r="C142" s="39">
        <v>150</v>
      </c>
      <c r="D142" s="39">
        <v>120</v>
      </c>
      <c r="E142" s="39">
        <v>201</v>
      </c>
      <c r="F142" s="39">
        <v>126</v>
      </c>
      <c r="G142" s="24">
        <v>302</v>
      </c>
      <c r="H142" s="24">
        <v>557</v>
      </c>
      <c r="I142" s="24">
        <v>254</v>
      </c>
      <c r="J142" s="24">
        <v>240</v>
      </c>
      <c r="K142" s="24">
        <v>242</v>
      </c>
      <c r="L142" s="24"/>
      <c r="M142" s="24"/>
      <c r="N142" s="24">
        <f t="shared" si="2"/>
        <v>2324</v>
      </c>
      <c r="Q142" s="129"/>
    </row>
    <row r="143" spans="1:17" ht="16.5">
      <c r="A143" s="123" t="s">
        <v>172</v>
      </c>
      <c r="B143" s="5">
        <v>1</v>
      </c>
      <c r="C143" s="5">
        <v>0</v>
      </c>
      <c r="D143" s="5">
        <v>0</v>
      </c>
      <c r="E143" s="5">
        <v>0</v>
      </c>
      <c r="F143" s="5">
        <v>0</v>
      </c>
      <c r="G143" s="8">
        <v>45</v>
      </c>
      <c r="H143" s="8">
        <v>0</v>
      </c>
      <c r="I143" s="8">
        <v>0</v>
      </c>
      <c r="J143" s="8">
        <v>0</v>
      </c>
      <c r="K143" s="8">
        <v>0</v>
      </c>
      <c r="L143" s="8"/>
      <c r="M143" s="8"/>
      <c r="N143" s="8">
        <f t="shared" si="2"/>
        <v>46</v>
      </c>
      <c r="Q143" s="129"/>
    </row>
    <row r="144" spans="1:17" ht="16.5">
      <c r="A144" s="121" t="s">
        <v>173</v>
      </c>
      <c r="B144" s="39">
        <v>61</v>
      </c>
      <c r="C144" s="39">
        <v>33</v>
      </c>
      <c r="D144" s="39">
        <v>37</v>
      </c>
      <c r="E144" s="39">
        <v>4</v>
      </c>
      <c r="F144" s="39">
        <v>12</v>
      </c>
      <c r="G144" s="24">
        <v>20</v>
      </c>
      <c r="H144" s="24">
        <v>8</v>
      </c>
      <c r="I144" s="24">
        <v>19</v>
      </c>
      <c r="J144" s="24">
        <v>18</v>
      </c>
      <c r="K144" s="24">
        <v>22</v>
      </c>
      <c r="L144" s="24"/>
      <c r="M144" s="24"/>
      <c r="N144" s="24">
        <f t="shared" si="2"/>
        <v>234</v>
      </c>
      <c r="Q144" s="129"/>
    </row>
    <row r="145" spans="1:17" ht="16.5">
      <c r="A145" s="123" t="s">
        <v>174</v>
      </c>
      <c r="B145" s="5">
        <v>2</v>
      </c>
      <c r="C145" s="5">
        <v>10</v>
      </c>
      <c r="D145" s="5">
        <v>2</v>
      </c>
      <c r="E145" s="5">
        <v>8</v>
      </c>
      <c r="F145" s="5">
        <v>0</v>
      </c>
      <c r="G145" s="8">
        <v>0</v>
      </c>
      <c r="H145" s="8">
        <v>3</v>
      </c>
      <c r="I145" s="8">
        <v>7</v>
      </c>
      <c r="J145" s="8">
        <v>2</v>
      </c>
      <c r="K145" s="8">
        <v>6</v>
      </c>
      <c r="L145" s="8"/>
      <c r="M145" s="8"/>
      <c r="N145" s="8">
        <f t="shared" si="2"/>
        <v>40</v>
      </c>
      <c r="Q145" s="129"/>
    </row>
    <row r="146" spans="1:17" ht="16.5">
      <c r="A146" s="121" t="s">
        <v>175</v>
      </c>
      <c r="B146" s="39">
        <v>6</v>
      </c>
      <c r="C146" s="39">
        <v>3</v>
      </c>
      <c r="D146" s="39">
        <v>7</v>
      </c>
      <c r="E146" s="39">
        <v>2</v>
      </c>
      <c r="F146" s="39">
        <v>9</v>
      </c>
      <c r="G146" s="24">
        <v>0</v>
      </c>
      <c r="H146" s="24">
        <v>6</v>
      </c>
      <c r="I146" s="24">
        <v>13</v>
      </c>
      <c r="J146" s="24">
        <v>12</v>
      </c>
      <c r="K146" s="24">
        <v>13</v>
      </c>
      <c r="L146" s="24"/>
      <c r="M146" s="24"/>
      <c r="N146" s="24">
        <f t="shared" si="2"/>
        <v>71</v>
      </c>
      <c r="Q146" s="129"/>
    </row>
    <row r="147" spans="1:17" ht="16.5">
      <c r="A147" s="123" t="s">
        <v>176</v>
      </c>
      <c r="B147" s="5">
        <v>71</v>
      </c>
      <c r="C147" s="5">
        <v>28</v>
      </c>
      <c r="D147" s="5">
        <v>11</v>
      </c>
      <c r="E147" s="5">
        <v>7</v>
      </c>
      <c r="F147" s="5">
        <v>9</v>
      </c>
      <c r="G147" s="8">
        <v>15</v>
      </c>
      <c r="H147" s="8">
        <v>22</v>
      </c>
      <c r="I147" s="8">
        <v>6</v>
      </c>
      <c r="J147" s="8">
        <v>19</v>
      </c>
      <c r="K147" s="8">
        <v>35</v>
      </c>
      <c r="L147" s="8"/>
      <c r="M147" s="8"/>
      <c r="N147" s="8">
        <f t="shared" si="2"/>
        <v>223</v>
      </c>
      <c r="Q147" s="129"/>
    </row>
    <row r="148" spans="1:17" ht="16.5">
      <c r="A148" s="121" t="s">
        <v>177</v>
      </c>
      <c r="B148" s="39">
        <v>157</v>
      </c>
      <c r="C148" s="39">
        <v>396</v>
      </c>
      <c r="D148" s="39">
        <v>112</v>
      </c>
      <c r="E148" s="39">
        <v>305</v>
      </c>
      <c r="F148" s="39">
        <v>158</v>
      </c>
      <c r="G148" s="24">
        <v>208</v>
      </c>
      <c r="H148" s="24">
        <v>250</v>
      </c>
      <c r="I148" s="24">
        <v>399</v>
      </c>
      <c r="J148" s="24">
        <v>316</v>
      </c>
      <c r="K148" s="24">
        <v>260</v>
      </c>
      <c r="L148" s="24"/>
      <c r="M148" s="24"/>
      <c r="N148" s="24">
        <f t="shared" si="2"/>
        <v>2561</v>
      </c>
      <c r="Q148" s="129"/>
    </row>
    <row r="149" spans="1:17" ht="16.5">
      <c r="A149" s="123" t="s">
        <v>178</v>
      </c>
      <c r="B149" s="5">
        <v>2312</v>
      </c>
      <c r="C149" s="5">
        <v>1472</v>
      </c>
      <c r="D149" s="5">
        <v>2382</v>
      </c>
      <c r="E149" s="5">
        <v>1708</v>
      </c>
      <c r="F149" s="5">
        <v>2020</v>
      </c>
      <c r="G149" s="8">
        <v>2440</v>
      </c>
      <c r="H149" s="8">
        <v>2801</v>
      </c>
      <c r="I149" s="8">
        <v>3043</v>
      </c>
      <c r="J149" s="8">
        <v>3077</v>
      </c>
      <c r="K149" s="8">
        <v>2136</v>
      </c>
      <c r="L149" s="8"/>
      <c r="M149" s="8"/>
      <c r="N149" s="8">
        <f t="shared" si="2"/>
        <v>23391</v>
      </c>
      <c r="Q149" s="129"/>
    </row>
    <row r="150" spans="1:17" ht="16.5">
      <c r="A150" s="121" t="s">
        <v>179</v>
      </c>
      <c r="B150" s="39">
        <v>8</v>
      </c>
      <c r="C150" s="39">
        <v>9</v>
      </c>
      <c r="D150" s="39">
        <v>16</v>
      </c>
      <c r="E150" s="39">
        <v>19</v>
      </c>
      <c r="F150" s="39">
        <v>9</v>
      </c>
      <c r="G150" s="24">
        <v>17</v>
      </c>
      <c r="H150" s="24">
        <v>23</v>
      </c>
      <c r="I150" s="24">
        <v>39</v>
      </c>
      <c r="J150" s="24">
        <v>9</v>
      </c>
      <c r="K150" s="24">
        <v>8</v>
      </c>
      <c r="L150" s="24"/>
      <c r="M150" s="24"/>
      <c r="N150" s="24">
        <f aca="true" t="shared" si="3" ref="N150:N213">SUM(B150:M150)</f>
        <v>157</v>
      </c>
      <c r="Q150" s="129"/>
    </row>
    <row r="151" spans="1:17" ht="16.5">
      <c r="A151" s="123" t="s">
        <v>180</v>
      </c>
      <c r="B151" s="5">
        <v>79</v>
      </c>
      <c r="C151" s="5">
        <v>71</v>
      </c>
      <c r="D151" s="5">
        <v>102</v>
      </c>
      <c r="E151" s="5">
        <v>159</v>
      </c>
      <c r="F151" s="5">
        <v>136</v>
      </c>
      <c r="G151" s="8">
        <v>204</v>
      </c>
      <c r="H151" s="8">
        <v>176</v>
      </c>
      <c r="I151" s="8">
        <v>102</v>
      </c>
      <c r="J151" s="8">
        <v>110</v>
      </c>
      <c r="K151" s="8">
        <v>143</v>
      </c>
      <c r="L151" s="8"/>
      <c r="M151" s="8"/>
      <c r="N151" s="8">
        <f t="shared" si="3"/>
        <v>1282</v>
      </c>
      <c r="Q151" s="129"/>
    </row>
    <row r="152" spans="1:17" ht="16.5">
      <c r="A152" s="121" t="s">
        <v>181</v>
      </c>
      <c r="B152" s="39">
        <v>0</v>
      </c>
      <c r="C152" s="39">
        <v>0</v>
      </c>
      <c r="D152" s="39">
        <v>0</v>
      </c>
      <c r="E152" s="39">
        <v>0</v>
      </c>
      <c r="F152" s="39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/>
      <c r="M152" s="24"/>
      <c r="N152" s="24">
        <f t="shared" si="3"/>
        <v>0</v>
      </c>
      <c r="Q152" s="129"/>
    </row>
    <row r="153" spans="1:17" ht="16.5">
      <c r="A153" s="123" t="s">
        <v>182</v>
      </c>
      <c r="B153" s="5">
        <v>61</v>
      </c>
      <c r="C153" s="5">
        <v>61</v>
      </c>
      <c r="D153" s="5">
        <v>77</v>
      </c>
      <c r="E153" s="5">
        <v>68</v>
      </c>
      <c r="F153" s="5">
        <v>51</v>
      </c>
      <c r="G153" s="8">
        <v>53</v>
      </c>
      <c r="H153" s="8">
        <v>65</v>
      </c>
      <c r="I153" s="8">
        <v>81</v>
      </c>
      <c r="J153" s="8">
        <v>93</v>
      </c>
      <c r="K153" s="8">
        <v>59</v>
      </c>
      <c r="L153" s="8"/>
      <c r="M153" s="8"/>
      <c r="N153" s="8">
        <f t="shared" si="3"/>
        <v>669</v>
      </c>
      <c r="Q153" s="129"/>
    </row>
    <row r="154" spans="1:17" ht="16.5">
      <c r="A154" s="121" t="s">
        <v>183</v>
      </c>
      <c r="B154" s="39">
        <v>3022</v>
      </c>
      <c r="C154" s="39">
        <v>2691</v>
      </c>
      <c r="D154" s="39">
        <v>1934</v>
      </c>
      <c r="E154" s="39">
        <v>1994</v>
      </c>
      <c r="F154" s="39">
        <v>1542</v>
      </c>
      <c r="G154" s="24">
        <v>2234</v>
      </c>
      <c r="H154" s="24">
        <v>5158</v>
      </c>
      <c r="I154" s="24">
        <v>3581</v>
      </c>
      <c r="J154" s="24">
        <v>3097</v>
      </c>
      <c r="K154" s="24">
        <v>3363</v>
      </c>
      <c r="L154" s="24"/>
      <c r="M154" s="24"/>
      <c r="N154" s="24">
        <f t="shared" si="3"/>
        <v>28616</v>
      </c>
      <c r="Q154" s="129"/>
    </row>
    <row r="155" spans="1:17" ht="16.5">
      <c r="A155" s="123" t="s">
        <v>184</v>
      </c>
      <c r="B155" s="5">
        <v>140</v>
      </c>
      <c r="C155" s="5">
        <v>92</v>
      </c>
      <c r="D155" s="5">
        <v>68</v>
      </c>
      <c r="E155" s="5">
        <v>76</v>
      </c>
      <c r="F155" s="5">
        <v>97</v>
      </c>
      <c r="G155" s="8">
        <v>275</v>
      </c>
      <c r="H155" s="8">
        <v>305</v>
      </c>
      <c r="I155" s="8">
        <v>278</v>
      </c>
      <c r="J155" s="8">
        <v>229</v>
      </c>
      <c r="K155" s="8">
        <v>278</v>
      </c>
      <c r="L155" s="8"/>
      <c r="M155" s="8"/>
      <c r="N155" s="8">
        <f t="shared" si="3"/>
        <v>1838</v>
      </c>
      <c r="Q155" s="129"/>
    </row>
    <row r="156" spans="1:17" ht="16.5">
      <c r="A156" s="121" t="s">
        <v>185</v>
      </c>
      <c r="B156" s="39">
        <v>0</v>
      </c>
      <c r="C156" s="39">
        <v>2</v>
      </c>
      <c r="D156" s="39">
        <v>0</v>
      </c>
      <c r="E156" s="39">
        <v>0</v>
      </c>
      <c r="F156" s="39">
        <v>3</v>
      </c>
      <c r="G156" s="24">
        <v>3</v>
      </c>
      <c r="H156" s="24">
        <v>2</v>
      </c>
      <c r="I156" s="24">
        <v>3</v>
      </c>
      <c r="J156" s="24">
        <v>1</v>
      </c>
      <c r="K156" s="24">
        <v>1</v>
      </c>
      <c r="L156" s="24"/>
      <c r="M156" s="24"/>
      <c r="N156" s="24">
        <f t="shared" si="3"/>
        <v>15</v>
      </c>
      <c r="Q156" s="129"/>
    </row>
    <row r="157" spans="1:17" ht="16.5">
      <c r="A157" s="123" t="s">
        <v>186</v>
      </c>
      <c r="B157" s="5">
        <v>3</v>
      </c>
      <c r="C157" s="5">
        <v>10</v>
      </c>
      <c r="D157" s="5">
        <v>11</v>
      </c>
      <c r="E157" s="5">
        <v>6</v>
      </c>
      <c r="F157" s="5">
        <v>10</v>
      </c>
      <c r="G157" s="8">
        <v>56</v>
      </c>
      <c r="H157" s="8">
        <v>9</v>
      </c>
      <c r="I157" s="8">
        <v>3</v>
      </c>
      <c r="J157" s="8">
        <v>10</v>
      </c>
      <c r="K157" s="8">
        <v>16</v>
      </c>
      <c r="L157" s="8"/>
      <c r="M157" s="8"/>
      <c r="N157" s="8">
        <f t="shared" si="3"/>
        <v>134</v>
      </c>
      <c r="Q157" s="129"/>
    </row>
    <row r="158" spans="1:17" ht="16.5">
      <c r="A158" s="121" t="s">
        <v>187</v>
      </c>
      <c r="B158" s="39">
        <v>418</v>
      </c>
      <c r="C158" s="39">
        <v>655</v>
      </c>
      <c r="D158" s="39">
        <v>623</v>
      </c>
      <c r="E158" s="39">
        <v>727</v>
      </c>
      <c r="F158" s="39">
        <v>715</v>
      </c>
      <c r="G158" s="24">
        <v>644</v>
      </c>
      <c r="H158" s="24">
        <v>825</v>
      </c>
      <c r="I158" s="24">
        <v>822</v>
      </c>
      <c r="J158" s="24">
        <v>925</v>
      </c>
      <c r="K158" s="24">
        <v>895</v>
      </c>
      <c r="L158" s="24"/>
      <c r="M158" s="24"/>
      <c r="N158" s="24">
        <f t="shared" si="3"/>
        <v>7249</v>
      </c>
      <c r="Q158" s="129"/>
    </row>
    <row r="159" spans="1:17" ht="16.5">
      <c r="A159" s="123" t="s">
        <v>188</v>
      </c>
      <c r="B159" s="5">
        <v>2</v>
      </c>
      <c r="C159" s="5">
        <v>5</v>
      </c>
      <c r="D159" s="5">
        <v>0</v>
      </c>
      <c r="E159" s="5">
        <v>2</v>
      </c>
      <c r="F159" s="5">
        <v>1</v>
      </c>
      <c r="G159" s="8">
        <v>6</v>
      </c>
      <c r="H159" s="8">
        <v>11</v>
      </c>
      <c r="I159" s="8">
        <v>6</v>
      </c>
      <c r="J159" s="8">
        <v>148</v>
      </c>
      <c r="K159" s="8">
        <v>1</v>
      </c>
      <c r="L159" s="8"/>
      <c r="M159" s="8"/>
      <c r="N159" s="8">
        <f t="shared" si="3"/>
        <v>182</v>
      </c>
      <c r="Q159" s="129"/>
    </row>
    <row r="160" spans="1:17" ht="16.5">
      <c r="A160" s="121" t="s">
        <v>189</v>
      </c>
      <c r="B160" s="39">
        <v>98</v>
      </c>
      <c r="C160" s="39">
        <v>87</v>
      </c>
      <c r="D160" s="39">
        <v>52</v>
      </c>
      <c r="E160" s="39">
        <v>8</v>
      </c>
      <c r="F160" s="39">
        <v>11</v>
      </c>
      <c r="G160" s="24">
        <v>57</v>
      </c>
      <c r="H160" s="24">
        <v>133</v>
      </c>
      <c r="I160" s="24">
        <v>332</v>
      </c>
      <c r="J160" s="24">
        <v>34</v>
      </c>
      <c r="K160" s="24">
        <v>73</v>
      </c>
      <c r="L160" s="24"/>
      <c r="M160" s="24"/>
      <c r="N160" s="24">
        <f t="shared" si="3"/>
        <v>885</v>
      </c>
      <c r="Q160" s="129"/>
    </row>
    <row r="161" spans="1:17" ht="16.5">
      <c r="A161" s="123" t="s">
        <v>190</v>
      </c>
      <c r="B161" s="5">
        <v>983</v>
      </c>
      <c r="C161" s="5">
        <v>1218</v>
      </c>
      <c r="D161" s="5">
        <v>855</v>
      </c>
      <c r="E161" s="5">
        <v>541</v>
      </c>
      <c r="F161" s="5">
        <v>343</v>
      </c>
      <c r="G161" s="8">
        <v>954</v>
      </c>
      <c r="H161" s="8">
        <v>1282</v>
      </c>
      <c r="I161" s="8">
        <v>479</v>
      </c>
      <c r="J161" s="8">
        <v>799</v>
      </c>
      <c r="K161" s="8">
        <v>1000</v>
      </c>
      <c r="L161" s="8"/>
      <c r="M161" s="8"/>
      <c r="N161" s="8">
        <f t="shared" si="3"/>
        <v>8454</v>
      </c>
      <c r="Q161" s="129"/>
    </row>
    <row r="162" spans="1:17" ht="16.5">
      <c r="A162" s="121" t="s">
        <v>191</v>
      </c>
      <c r="B162" s="39">
        <v>1005</v>
      </c>
      <c r="C162" s="39">
        <v>810</v>
      </c>
      <c r="D162" s="39">
        <v>568</v>
      </c>
      <c r="E162" s="39">
        <v>399</v>
      </c>
      <c r="F162" s="39">
        <v>936</v>
      </c>
      <c r="G162" s="24">
        <v>1512</v>
      </c>
      <c r="H162" s="24">
        <v>2332</v>
      </c>
      <c r="I162" s="24">
        <v>1349</v>
      </c>
      <c r="J162" s="24">
        <v>898</v>
      </c>
      <c r="K162" s="24">
        <v>690</v>
      </c>
      <c r="L162" s="24"/>
      <c r="M162" s="24"/>
      <c r="N162" s="24">
        <f t="shared" si="3"/>
        <v>10499</v>
      </c>
      <c r="Q162" s="129"/>
    </row>
    <row r="163" spans="1:17" ht="16.5">
      <c r="A163" s="123" t="s">
        <v>192</v>
      </c>
      <c r="B163" s="5">
        <v>294</v>
      </c>
      <c r="C163" s="5">
        <v>254</v>
      </c>
      <c r="D163" s="5">
        <v>261</v>
      </c>
      <c r="E163" s="5">
        <v>169</v>
      </c>
      <c r="F163" s="5">
        <v>377</v>
      </c>
      <c r="G163" s="8">
        <v>428</v>
      </c>
      <c r="H163" s="8">
        <v>481</v>
      </c>
      <c r="I163" s="8">
        <v>834</v>
      </c>
      <c r="J163" s="8">
        <v>430</v>
      </c>
      <c r="K163" s="8">
        <v>397</v>
      </c>
      <c r="L163" s="8"/>
      <c r="M163" s="8"/>
      <c r="N163" s="8">
        <f t="shared" si="3"/>
        <v>3925</v>
      </c>
      <c r="Q163" s="129"/>
    </row>
    <row r="164" spans="1:17" ht="16.5">
      <c r="A164" s="121" t="s">
        <v>193</v>
      </c>
      <c r="B164" s="39">
        <v>0</v>
      </c>
      <c r="C164" s="39">
        <v>0</v>
      </c>
      <c r="D164" s="39">
        <v>0</v>
      </c>
      <c r="E164" s="39">
        <v>0</v>
      </c>
      <c r="F164" s="39">
        <v>1</v>
      </c>
      <c r="G164" s="24">
        <v>0</v>
      </c>
      <c r="H164" s="24">
        <v>0</v>
      </c>
      <c r="I164" s="24">
        <v>0</v>
      </c>
      <c r="J164" s="24">
        <v>1</v>
      </c>
      <c r="K164" s="24">
        <v>0</v>
      </c>
      <c r="L164" s="24"/>
      <c r="M164" s="24"/>
      <c r="N164" s="24">
        <f t="shared" si="3"/>
        <v>2</v>
      </c>
      <c r="Q164" s="129"/>
    </row>
    <row r="165" spans="1:17" ht="16.5">
      <c r="A165" s="123" t="s">
        <v>194</v>
      </c>
      <c r="B165" s="5">
        <v>5</v>
      </c>
      <c r="C165" s="5">
        <v>9</v>
      </c>
      <c r="D165" s="5">
        <v>2</v>
      </c>
      <c r="E165" s="5">
        <v>2</v>
      </c>
      <c r="F165" s="5">
        <v>6</v>
      </c>
      <c r="G165" s="8">
        <v>14</v>
      </c>
      <c r="H165" s="8">
        <v>12</v>
      </c>
      <c r="I165" s="8">
        <v>8</v>
      </c>
      <c r="J165" s="8">
        <v>15</v>
      </c>
      <c r="K165" s="8">
        <v>3</v>
      </c>
      <c r="L165" s="8"/>
      <c r="M165" s="8"/>
      <c r="N165" s="8">
        <f t="shared" si="3"/>
        <v>76</v>
      </c>
      <c r="Q165" s="129"/>
    </row>
    <row r="166" spans="1:17" ht="16.5">
      <c r="A166" s="121" t="s">
        <v>195</v>
      </c>
      <c r="B166" s="39">
        <v>6</v>
      </c>
      <c r="C166" s="39">
        <v>8</v>
      </c>
      <c r="D166" s="39">
        <v>4</v>
      </c>
      <c r="E166" s="39">
        <v>1</v>
      </c>
      <c r="F166" s="39">
        <v>0</v>
      </c>
      <c r="G166" s="24">
        <v>5</v>
      </c>
      <c r="H166" s="24">
        <v>6</v>
      </c>
      <c r="I166" s="24">
        <v>4</v>
      </c>
      <c r="J166" s="24">
        <v>17</v>
      </c>
      <c r="K166" s="24">
        <v>24</v>
      </c>
      <c r="L166" s="24"/>
      <c r="M166" s="24"/>
      <c r="N166" s="24">
        <f t="shared" si="3"/>
        <v>75</v>
      </c>
      <c r="Q166" s="129"/>
    </row>
    <row r="167" spans="1:17" ht="16.5">
      <c r="A167" s="123" t="s">
        <v>196</v>
      </c>
      <c r="B167" s="5">
        <v>2</v>
      </c>
      <c r="C167" s="5">
        <v>1</v>
      </c>
      <c r="D167" s="5">
        <v>1</v>
      </c>
      <c r="E167" s="5">
        <v>0</v>
      </c>
      <c r="F167" s="5">
        <v>7</v>
      </c>
      <c r="G167" s="8">
        <v>9</v>
      </c>
      <c r="H167" s="8">
        <v>0</v>
      </c>
      <c r="I167" s="8">
        <v>5</v>
      </c>
      <c r="J167" s="8">
        <v>0</v>
      </c>
      <c r="K167" s="8">
        <v>7</v>
      </c>
      <c r="L167" s="8"/>
      <c r="M167" s="8"/>
      <c r="N167" s="8">
        <f t="shared" si="3"/>
        <v>32</v>
      </c>
      <c r="Q167" s="129"/>
    </row>
    <row r="168" spans="1:17" ht="16.5">
      <c r="A168" s="121" t="s">
        <v>197</v>
      </c>
      <c r="B168" s="39">
        <v>5</v>
      </c>
      <c r="C168" s="39">
        <v>1</v>
      </c>
      <c r="D168" s="39">
        <v>2</v>
      </c>
      <c r="E168" s="39">
        <v>3</v>
      </c>
      <c r="F168" s="39">
        <v>3</v>
      </c>
      <c r="G168" s="24">
        <v>10</v>
      </c>
      <c r="H168" s="24">
        <v>8</v>
      </c>
      <c r="I168" s="24">
        <v>5</v>
      </c>
      <c r="J168" s="24">
        <v>9</v>
      </c>
      <c r="K168" s="24">
        <v>10</v>
      </c>
      <c r="L168" s="24"/>
      <c r="M168" s="24"/>
      <c r="N168" s="24">
        <f t="shared" si="3"/>
        <v>56</v>
      </c>
      <c r="Q168" s="129"/>
    </row>
    <row r="169" spans="1:17" ht="16.5">
      <c r="A169" s="123" t="s">
        <v>198</v>
      </c>
      <c r="B169" s="5">
        <v>24</v>
      </c>
      <c r="C169" s="5">
        <v>17</v>
      </c>
      <c r="D169" s="5">
        <v>22</v>
      </c>
      <c r="E169" s="5">
        <v>33</v>
      </c>
      <c r="F169" s="5">
        <v>27</v>
      </c>
      <c r="G169" s="8">
        <v>53</v>
      </c>
      <c r="H169" s="8">
        <v>66</v>
      </c>
      <c r="I169" s="8">
        <v>65</v>
      </c>
      <c r="J169" s="8">
        <v>53</v>
      </c>
      <c r="K169" s="8">
        <v>18</v>
      </c>
      <c r="L169" s="8"/>
      <c r="M169" s="8"/>
      <c r="N169" s="8">
        <f t="shared" si="3"/>
        <v>378</v>
      </c>
      <c r="Q169" s="129"/>
    </row>
    <row r="170" spans="1:17" ht="16.5">
      <c r="A170" s="121" t="s">
        <v>199</v>
      </c>
      <c r="B170" s="39">
        <v>152</v>
      </c>
      <c r="C170" s="39">
        <v>172</v>
      </c>
      <c r="D170" s="39">
        <v>145</v>
      </c>
      <c r="E170" s="39">
        <v>182</v>
      </c>
      <c r="F170" s="39">
        <v>183</v>
      </c>
      <c r="G170" s="24">
        <v>350</v>
      </c>
      <c r="H170" s="24">
        <v>399</v>
      </c>
      <c r="I170" s="24">
        <v>362</v>
      </c>
      <c r="J170" s="24">
        <v>416</v>
      </c>
      <c r="K170" s="24">
        <v>343</v>
      </c>
      <c r="L170" s="24"/>
      <c r="M170" s="24"/>
      <c r="N170" s="24">
        <f t="shared" si="3"/>
        <v>2704</v>
      </c>
      <c r="Q170" s="129"/>
    </row>
    <row r="171" spans="1:17" ht="16.5">
      <c r="A171" s="123" t="s">
        <v>200</v>
      </c>
      <c r="B171" s="5">
        <v>6787</v>
      </c>
      <c r="C171" s="5">
        <v>5582</v>
      </c>
      <c r="D171" s="5">
        <v>2834</v>
      </c>
      <c r="E171" s="5">
        <v>496</v>
      </c>
      <c r="F171" s="5">
        <v>543</v>
      </c>
      <c r="G171" s="8">
        <v>3642</v>
      </c>
      <c r="H171" s="8">
        <v>4223</v>
      </c>
      <c r="I171" s="8">
        <v>3831</v>
      </c>
      <c r="J171" s="8">
        <v>4058</v>
      </c>
      <c r="K171" s="8">
        <v>4376</v>
      </c>
      <c r="L171" s="8"/>
      <c r="M171" s="8"/>
      <c r="N171" s="8">
        <f t="shared" si="3"/>
        <v>36372</v>
      </c>
      <c r="Q171" s="129"/>
    </row>
    <row r="172" spans="1:17" ht="16.5">
      <c r="A172" s="121" t="s">
        <v>201</v>
      </c>
      <c r="B172" s="39">
        <v>526</v>
      </c>
      <c r="C172" s="39">
        <v>716</v>
      </c>
      <c r="D172" s="39">
        <v>542</v>
      </c>
      <c r="E172" s="39">
        <v>817</v>
      </c>
      <c r="F172" s="39">
        <v>717</v>
      </c>
      <c r="G172" s="24">
        <v>1109</v>
      </c>
      <c r="H172" s="24">
        <v>1176</v>
      </c>
      <c r="I172" s="24">
        <v>1972</v>
      </c>
      <c r="J172" s="24">
        <v>1299</v>
      </c>
      <c r="K172" s="24">
        <v>1010</v>
      </c>
      <c r="L172" s="24"/>
      <c r="M172" s="24"/>
      <c r="N172" s="24">
        <f t="shared" si="3"/>
        <v>9884</v>
      </c>
      <c r="Q172" s="129"/>
    </row>
    <row r="173" spans="1:17" ht="16.5">
      <c r="A173" s="123" t="s">
        <v>202</v>
      </c>
      <c r="B173" s="5">
        <v>0</v>
      </c>
      <c r="C173" s="5">
        <v>0</v>
      </c>
      <c r="D173" s="5">
        <v>0</v>
      </c>
      <c r="E173" s="5">
        <v>0</v>
      </c>
      <c r="F173" s="5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/>
      <c r="M173" s="8"/>
      <c r="N173" s="8">
        <f t="shared" si="3"/>
        <v>0</v>
      </c>
      <c r="Q173" s="129"/>
    </row>
    <row r="174" spans="1:17" ht="16.5">
      <c r="A174" s="121" t="s">
        <v>203</v>
      </c>
      <c r="B174" s="39">
        <v>19</v>
      </c>
      <c r="C174" s="39">
        <v>40</v>
      </c>
      <c r="D174" s="39">
        <v>23</v>
      </c>
      <c r="E174" s="39">
        <v>50</v>
      </c>
      <c r="F174" s="39">
        <v>18</v>
      </c>
      <c r="G174" s="24">
        <v>121</v>
      </c>
      <c r="H174" s="24">
        <v>47</v>
      </c>
      <c r="I174" s="24">
        <v>73</v>
      </c>
      <c r="J174" s="24">
        <v>31</v>
      </c>
      <c r="K174" s="24">
        <v>42</v>
      </c>
      <c r="L174" s="24"/>
      <c r="M174" s="24"/>
      <c r="N174" s="24">
        <f t="shared" si="3"/>
        <v>464</v>
      </c>
      <c r="Q174" s="129"/>
    </row>
    <row r="175" spans="1:17" ht="16.5">
      <c r="A175" s="123" t="s">
        <v>204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8">
        <v>0</v>
      </c>
      <c r="H175" s="8">
        <v>0</v>
      </c>
      <c r="I175" s="8">
        <v>0</v>
      </c>
      <c r="J175" s="8">
        <v>0</v>
      </c>
      <c r="K175" s="8">
        <v>1</v>
      </c>
      <c r="L175" s="8"/>
      <c r="M175" s="8"/>
      <c r="N175" s="8">
        <f t="shared" si="3"/>
        <v>1</v>
      </c>
      <c r="Q175" s="129"/>
    </row>
    <row r="176" spans="1:17" ht="16.5">
      <c r="A176" s="121" t="s">
        <v>205</v>
      </c>
      <c r="B176" s="39">
        <v>2215</v>
      </c>
      <c r="C176" s="39">
        <v>2053</v>
      </c>
      <c r="D176" s="39">
        <v>965</v>
      </c>
      <c r="E176" s="39">
        <v>672</v>
      </c>
      <c r="F176" s="39">
        <v>644</v>
      </c>
      <c r="G176" s="24">
        <v>970</v>
      </c>
      <c r="H176" s="24">
        <v>1445</v>
      </c>
      <c r="I176" s="24">
        <v>579</v>
      </c>
      <c r="J176" s="24">
        <v>1062</v>
      </c>
      <c r="K176" s="24">
        <v>1430</v>
      </c>
      <c r="L176" s="24"/>
      <c r="M176" s="24"/>
      <c r="N176" s="24">
        <f t="shared" si="3"/>
        <v>12035</v>
      </c>
      <c r="Q176" s="129"/>
    </row>
    <row r="177" spans="1:17" ht="16.5">
      <c r="A177" s="123" t="s">
        <v>206</v>
      </c>
      <c r="B177" s="5">
        <v>1387</v>
      </c>
      <c r="C177" s="5">
        <v>1518</v>
      </c>
      <c r="D177" s="5">
        <v>1004</v>
      </c>
      <c r="E177" s="5">
        <v>591</v>
      </c>
      <c r="F177" s="5">
        <v>491</v>
      </c>
      <c r="G177" s="8">
        <v>846</v>
      </c>
      <c r="H177" s="8">
        <v>966</v>
      </c>
      <c r="I177" s="8">
        <v>862</v>
      </c>
      <c r="J177" s="8">
        <v>818</v>
      </c>
      <c r="K177" s="8">
        <v>920</v>
      </c>
      <c r="L177" s="8"/>
      <c r="M177" s="8"/>
      <c r="N177" s="8">
        <f t="shared" si="3"/>
        <v>9403</v>
      </c>
      <c r="Q177" s="129"/>
    </row>
    <row r="178" spans="1:17" ht="16.5">
      <c r="A178" s="121" t="s">
        <v>207</v>
      </c>
      <c r="B178" s="39">
        <v>3871</v>
      </c>
      <c r="C178" s="39">
        <v>3756</v>
      </c>
      <c r="D178" s="39">
        <v>4243</v>
      </c>
      <c r="E178" s="39">
        <v>4570</v>
      </c>
      <c r="F178" s="39">
        <v>4875</v>
      </c>
      <c r="G178" s="24">
        <v>5584</v>
      </c>
      <c r="H178" s="24">
        <v>5246</v>
      </c>
      <c r="I178" s="24">
        <v>5124</v>
      </c>
      <c r="J178" s="24">
        <v>4700</v>
      </c>
      <c r="K178" s="24">
        <v>4246</v>
      </c>
      <c r="L178" s="24"/>
      <c r="M178" s="24"/>
      <c r="N178" s="24">
        <f t="shared" si="3"/>
        <v>46215</v>
      </c>
      <c r="Q178" s="129"/>
    </row>
    <row r="179" spans="1:17" ht="16.5">
      <c r="A179" s="123" t="s">
        <v>208</v>
      </c>
      <c r="B179" s="5">
        <v>9</v>
      </c>
      <c r="C179" s="5">
        <v>16</v>
      </c>
      <c r="D179" s="5">
        <v>21</v>
      </c>
      <c r="E179" s="5">
        <v>4</v>
      </c>
      <c r="F179" s="5">
        <v>3</v>
      </c>
      <c r="G179" s="8">
        <v>14</v>
      </c>
      <c r="H179" s="8">
        <v>10</v>
      </c>
      <c r="I179" s="8">
        <v>12</v>
      </c>
      <c r="J179" s="8">
        <v>6</v>
      </c>
      <c r="K179" s="8">
        <v>19</v>
      </c>
      <c r="L179" s="8"/>
      <c r="M179" s="8"/>
      <c r="N179" s="8">
        <f t="shared" si="3"/>
        <v>114</v>
      </c>
      <c r="Q179" s="129"/>
    </row>
    <row r="180" spans="1:17" ht="16.5">
      <c r="A180" s="121" t="s">
        <v>209</v>
      </c>
      <c r="B180" s="39">
        <v>4</v>
      </c>
      <c r="C180" s="39">
        <v>6</v>
      </c>
      <c r="D180" s="39">
        <v>6</v>
      </c>
      <c r="E180" s="39">
        <v>10</v>
      </c>
      <c r="F180" s="39">
        <v>1</v>
      </c>
      <c r="G180" s="24">
        <v>2</v>
      </c>
      <c r="H180" s="24">
        <v>7</v>
      </c>
      <c r="I180" s="24">
        <v>0</v>
      </c>
      <c r="J180" s="24">
        <v>6</v>
      </c>
      <c r="K180" s="24">
        <v>1</v>
      </c>
      <c r="L180" s="24"/>
      <c r="M180" s="24"/>
      <c r="N180" s="24">
        <f t="shared" si="3"/>
        <v>43</v>
      </c>
      <c r="Q180" s="129"/>
    </row>
    <row r="181" spans="1:17" ht="16.5">
      <c r="A181" s="123" t="s">
        <v>210</v>
      </c>
      <c r="B181" s="5">
        <v>0</v>
      </c>
      <c r="C181" s="5">
        <v>1</v>
      </c>
      <c r="D181" s="5">
        <v>1</v>
      </c>
      <c r="E181" s="5">
        <v>1</v>
      </c>
      <c r="F181" s="5">
        <v>0</v>
      </c>
      <c r="G181" s="8">
        <v>0</v>
      </c>
      <c r="H181" s="8">
        <v>2</v>
      </c>
      <c r="I181" s="8">
        <v>0</v>
      </c>
      <c r="J181" s="8">
        <v>1</v>
      </c>
      <c r="K181" s="8">
        <v>0</v>
      </c>
      <c r="L181" s="8"/>
      <c r="M181" s="8"/>
      <c r="N181" s="8">
        <f t="shared" si="3"/>
        <v>6</v>
      </c>
      <c r="Q181" s="129"/>
    </row>
    <row r="182" spans="1:17" ht="16.5">
      <c r="A182" s="121" t="s">
        <v>211</v>
      </c>
      <c r="B182" s="39">
        <v>0</v>
      </c>
      <c r="C182" s="39">
        <v>1</v>
      </c>
      <c r="D182" s="39">
        <v>0</v>
      </c>
      <c r="E182" s="39">
        <v>0</v>
      </c>
      <c r="F182" s="39">
        <v>0</v>
      </c>
      <c r="G182" s="24">
        <v>2</v>
      </c>
      <c r="H182" s="24">
        <v>0</v>
      </c>
      <c r="I182" s="24">
        <v>1</v>
      </c>
      <c r="J182" s="24">
        <v>0</v>
      </c>
      <c r="K182" s="24">
        <v>1</v>
      </c>
      <c r="L182" s="24"/>
      <c r="M182" s="24"/>
      <c r="N182" s="24">
        <f t="shared" si="3"/>
        <v>5</v>
      </c>
      <c r="Q182" s="129"/>
    </row>
    <row r="183" spans="1:17" ht="16.5">
      <c r="A183" s="123" t="s">
        <v>212</v>
      </c>
      <c r="B183" s="5">
        <v>9</v>
      </c>
      <c r="C183" s="5">
        <v>1</v>
      </c>
      <c r="D183" s="5">
        <v>9</v>
      </c>
      <c r="E183" s="5">
        <v>0</v>
      </c>
      <c r="F183" s="5">
        <v>0</v>
      </c>
      <c r="G183" s="8">
        <v>0</v>
      </c>
      <c r="H183" s="8">
        <v>2</v>
      </c>
      <c r="I183" s="8">
        <v>1</v>
      </c>
      <c r="J183" s="8">
        <v>0</v>
      </c>
      <c r="K183" s="8">
        <v>3</v>
      </c>
      <c r="L183" s="8"/>
      <c r="M183" s="8"/>
      <c r="N183" s="8">
        <f t="shared" si="3"/>
        <v>25</v>
      </c>
      <c r="Q183" s="129"/>
    </row>
    <row r="184" spans="1:17" ht="16.5">
      <c r="A184" s="121" t="s">
        <v>213</v>
      </c>
      <c r="B184" s="39">
        <v>0</v>
      </c>
      <c r="C184" s="39">
        <v>1</v>
      </c>
      <c r="D184" s="39">
        <v>0</v>
      </c>
      <c r="E184" s="39">
        <v>1</v>
      </c>
      <c r="F184" s="39">
        <v>3</v>
      </c>
      <c r="G184" s="24">
        <v>1</v>
      </c>
      <c r="H184" s="24">
        <v>7</v>
      </c>
      <c r="I184" s="24">
        <v>0</v>
      </c>
      <c r="J184" s="24">
        <v>0</v>
      </c>
      <c r="K184" s="24">
        <v>2</v>
      </c>
      <c r="L184" s="24"/>
      <c r="M184" s="24"/>
      <c r="N184" s="24">
        <f t="shared" si="3"/>
        <v>15</v>
      </c>
      <c r="Q184" s="129"/>
    </row>
    <row r="185" spans="1:17" ht="16.5">
      <c r="A185" s="123" t="s">
        <v>214</v>
      </c>
      <c r="B185" s="5">
        <v>138</v>
      </c>
      <c r="C185" s="5">
        <v>141</v>
      </c>
      <c r="D185" s="5">
        <v>113</v>
      </c>
      <c r="E185" s="5">
        <v>68</v>
      </c>
      <c r="F185" s="5">
        <v>88</v>
      </c>
      <c r="G185" s="8">
        <v>469</v>
      </c>
      <c r="H185" s="8">
        <v>154</v>
      </c>
      <c r="I185" s="8">
        <v>236</v>
      </c>
      <c r="J185" s="8">
        <v>159</v>
      </c>
      <c r="K185" s="8">
        <v>112</v>
      </c>
      <c r="L185" s="8"/>
      <c r="M185" s="8"/>
      <c r="N185" s="8">
        <f t="shared" si="3"/>
        <v>1678</v>
      </c>
      <c r="Q185" s="129"/>
    </row>
    <row r="186" spans="1:17" ht="16.5">
      <c r="A186" s="121" t="s">
        <v>215</v>
      </c>
      <c r="B186" s="39">
        <v>17</v>
      </c>
      <c r="C186" s="39">
        <v>60</v>
      </c>
      <c r="D186" s="39">
        <v>36</v>
      </c>
      <c r="E186" s="39">
        <v>41</v>
      </c>
      <c r="F186" s="39">
        <v>40</v>
      </c>
      <c r="G186" s="24">
        <v>30</v>
      </c>
      <c r="H186" s="24">
        <v>77</v>
      </c>
      <c r="I186" s="24">
        <v>69</v>
      </c>
      <c r="J186" s="24">
        <v>96</v>
      </c>
      <c r="K186" s="24">
        <v>81</v>
      </c>
      <c r="L186" s="24"/>
      <c r="M186" s="24"/>
      <c r="N186" s="24">
        <f t="shared" si="3"/>
        <v>547</v>
      </c>
      <c r="Q186" s="129"/>
    </row>
    <row r="187" spans="1:17" ht="16.5">
      <c r="A187" s="123" t="s">
        <v>216</v>
      </c>
      <c r="B187" s="5">
        <v>847</v>
      </c>
      <c r="C187" s="5">
        <v>675</v>
      </c>
      <c r="D187" s="5">
        <v>291</v>
      </c>
      <c r="E187" s="5">
        <v>94</v>
      </c>
      <c r="F187" s="5">
        <v>69</v>
      </c>
      <c r="G187" s="8">
        <v>345</v>
      </c>
      <c r="H187" s="8">
        <v>473</v>
      </c>
      <c r="I187" s="8">
        <v>472</v>
      </c>
      <c r="J187" s="8">
        <v>466</v>
      </c>
      <c r="K187" s="8">
        <v>310</v>
      </c>
      <c r="L187" s="8"/>
      <c r="M187" s="8"/>
      <c r="N187" s="8">
        <f t="shared" si="3"/>
        <v>4042</v>
      </c>
      <c r="Q187" s="129"/>
    </row>
    <row r="188" spans="1:17" ht="16.5">
      <c r="A188" s="121" t="s">
        <v>217</v>
      </c>
      <c r="B188" s="39">
        <v>16</v>
      </c>
      <c r="C188" s="39">
        <v>40</v>
      </c>
      <c r="D188" s="39">
        <v>58</v>
      </c>
      <c r="E188" s="39">
        <v>42</v>
      </c>
      <c r="F188" s="39">
        <v>32</v>
      </c>
      <c r="G188" s="24">
        <v>31</v>
      </c>
      <c r="H188" s="24">
        <v>56</v>
      </c>
      <c r="I188" s="24">
        <v>28</v>
      </c>
      <c r="J188" s="24">
        <v>29</v>
      </c>
      <c r="K188" s="24">
        <v>43</v>
      </c>
      <c r="L188" s="24"/>
      <c r="M188" s="24"/>
      <c r="N188" s="24">
        <f t="shared" si="3"/>
        <v>375</v>
      </c>
      <c r="Q188" s="129"/>
    </row>
    <row r="189" spans="1:17" ht="16.5">
      <c r="A189" s="123" t="s">
        <v>218</v>
      </c>
      <c r="B189" s="5">
        <v>6</v>
      </c>
      <c r="C189" s="5">
        <v>30</v>
      </c>
      <c r="D189" s="5">
        <v>10</v>
      </c>
      <c r="E189" s="5">
        <v>25</v>
      </c>
      <c r="F189" s="5">
        <v>26</v>
      </c>
      <c r="G189" s="8">
        <v>12</v>
      </c>
      <c r="H189" s="8">
        <v>65</v>
      </c>
      <c r="I189" s="8">
        <v>18</v>
      </c>
      <c r="J189" s="8">
        <v>28</v>
      </c>
      <c r="K189" s="8">
        <v>29</v>
      </c>
      <c r="L189" s="8"/>
      <c r="M189" s="8"/>
      <c r="N189" s="8">
        <f t="shared" si="3"/>
        <v>249</v>
      </c>
      <c r="Q189" s="129"/>
    </row>
    <row r="190" spans="1:17" ht="16.5">
      <c r="A190" s="121" t="s">
        <v>219</v>
      </c>
      <c r="B190" s="39">
        <v>97</v>
      </c>
      <c r="C190" s="39">
        <v>79</v>
      </c>
      <c r="D190" s="39">
        <v>50</v>
      </c>
      <c r="E190" s="39">
        <v>50</v>
      </c>
      <c r="F190" s="39">
        <v>103</v>
      </c>
      <c r="G190" s="24">
        <v>258</v>
      </c>
      <c r="H190" s="24">
        <v>295</v>
      </c>
      <c r="I190" s="24">
        <v>284</v>
      </c>
      <c r="J190" s="24">
        <v>164</v>
      </c>
      <c r="K190" s="24">
        <v>79</v>
      </c>
      <c r="L190" s="24"/>
      <c r="M190" s="24"/>
      <c r="N190" s="24">
        <f t="shared" si="3"/>
        <v>1459</v>
      </c>
      <c r="Q190" s="129"/>
    </row>
    <row r="191" spans="1:17" ht="16.5">
      <c r="A191" s="123" t="s">
        <v>220</v>
      </c>
      <c r="B191" s="5">
        <v>1250</v>
      </c>
      <c r="C191" s="5">
        <v>1542</v>
      </c>
      <c r="D191" s="5">
        <v>1426</v>
      </c>
      <c r="E191" s="5">
        <v>785</v>
      </c>
      <c r="F191" s="5">
        <v>177</v>
      </c>
      <c r="G191" s="8">
        <v>270</v>
      </c>
      <c r="H191" s="8">
        <v>262</v>
      </c>
      <c r="I191" s="8">
        <v>221</v>
      </c>
      <c r="J191" s="8">
        <v>270</v>
      </c>
      <c r="K191" s="8">
        <v>674</v>
      </c>
      <c r="L191" s="8"/>
      <c r="M191" s="8"/>
      <c r="N191" s="8">
        <f t="shared" si="3"/>
        <v>6877</v>
      </c>
      <c r="Q191" s="129"/>
    </row>
    <row r="192" spans="1:17" ht="16.5">
      <c r="A192" s="121" t="s">
        <v>221</v>
      </c>
      <c r="B192" s="39">
        <v>702</v>
      </c>
      <c r="C192" s="39">
        <v>671</v>
      </c>
      <c r="D192" s="39">
        <v>259</v>
      </c>
      <c r="E192" s="39">
        <v>165</v>
      </c>
      <c r="F192" s="39">
        <v>61</v>
      </c>
      <c r="G192" s="24">
        <v>301</v>
      </c>
      <c r="H192" s="24">
        <v>394</v>
      </c>
      <c r="I192" s="24">
        <v>198</v>
      </c>
      <c r="J192" s="24">
        <v>356</v>
      </c>
      <c r="K192" s="24">
        <v>489</v>
      </c>
      <c r="L192" s="24"/>
      <c r="M192" s="24"/>
      <c r="N192" s="24">
        <f t="shared" si="3"/>
        <v>3596</v>
      </c>
      <c r="Q192" s="129"/>
    </row>
    <row r="193" spans="1:17" ht="16.5">
      <c r="A193" s="123" t="s">
        <v>222</v>
      </c>
      <c r="B193" s="5">
        <v>1</v>
      </c>
      <c r="C193" s="5">
        <v>1</v>
      </c>
      <c r="D193" s="5">
        <v>0</v>
      </c>
      <c r="E193" s="5">
        <v>0</v>
      </c>
      <c r="F193" s="5">
        <v>1</v>
      </c>
      <c r="G193" s="8">
        <v>2</v>
      </c>
      <c r="H193" s="8">
        <v>0</v>
      </c>
      <c r="I193" s="8">
        <v>1</v>
      </c>
      <c r="J193" s="8">
        <v>1</v>
      </c>
      <c r="K193" s="8">
        <v>0</v>
      </c>
      <c r="L193" s="8"/>
      <c r="M193" s="8"/>
      <c r="N193" s="8">
        <f t="shared" si="3"/>
        <v>7</v>
      </c>
      <c r="Q193" s="129"/>
    </row>
    <row r="194" spans="1:17" ht="16.5">
      <c r="A194" s="121" t="s">
        <v>223</v>
      </c>
      <c r="B194" s="39">
        <v>144</v>
      </c>
      <c r="C194" s="39">
        <v>154</v>
      </c>
      <c r="D194" s="39">
        <v>162</v>
      </c>
      <c r="E194" s="39">
        <v>145</v>
      </c>
      <c r="F194" s="39">
        <v>166</v>
      </c>
      <c r="G194" s="24">
        <v>196</v>
      </c>
      <c r="H194" s="24">
        <v>293</v>
      </c>
      <c r="I194" s="24">
        <v>295</v>
      </c>
      <c r="J194" s="24">
        <v>240</v>
      </c>
      <c r="K194" s="24">
        <v>275</v>
      </c>
      <c r="L194" s="24"/>
      <c r="M194" s="24"/>
      <c r="N194" s="24">
        <f t="shared" si="3"/>
        <v>2070</v>
      </c>
      <c r="Q194" s="129"/>
    </row>
    <row r="195" spans="1:17" ht="16.5">
      <c r="A195" s="123" t="s">
        <v>224</v>
      </c>
      <c r="B195" s="5">
        <v>2906</v>
      </c>
      <c r="C195" s="5">
        <v>2290</v>
      </c>
      <c r="D195" s="5">
        <v>3109</v>
      </c>
      <c r="E195" s="5">
        <v>3405</v>
      </c>
      <c r="F195" s="5">
        <v>3340</v>
      </c>
      <c r="G195" s="8">
        <v>4250</v>
      </c>
      <c r="H195" s="8">
        <v>5003</v>
      </c>
      <c r="I195" s="8">
        <v>3611</v>
      </c>
      <c r="J195" s="8">
        <v>4345</v>
      </c>
      <c r="K195" s="8">
        <v>4592</v>
      </c>
      <c r="L195" s="8"/>
      <c r="M195" s="8"/>
      <c r="N195" s="8">
        <f t="shared" si="3"/>
        <v>36851</v>
      </c>
      <c r="Q195" s="129"/>
    </row>
    <row r="196" spans="1:17" ht="16.5">
      <c r="A196" s="121" t="s">
        <v>225</v>
      </c>
      <c r="B196" s="39">
        <v>699</v>
      </c>
      <c r="C196" s="39">
        <v>514</v>
      </c>
      <c r="D196" s="39">
        <v>281</v>
      </c>
      <c r="E196" s="39">
        <v>307</v>
      </c>
      <c r="F196" s="39">
        <v>399</v>
      </c>
      <c r="G196" s="24">
        <v>611</v>
      </c>
      <c r="H196" s="24">
        <v>800</v>
      </c>
      <c r="I196" s="24">
        <v>577</v>
      </c>
      <c r="J196" s="24">
        <v>569</v>
      </c>
      <c r="K196" s="24">
        <v>657</v>
      </c>
      <c r="L196" s="24"/>
      <c r="M196" s="24"/>
      <c r="N196" s="24">
        <f t="shared" si="3"/>
        <v>5414</v>
      </c>
      <c r="Q196" s="129"/>
    </row>
    <row r="197" spans="1:17" ht="16.5">
      <c r="A197" s="123" t="s">
        <v>226</v>
      </c>
      <c r="B197" s="5">
        <v>170</v>
      </c>
      <c r="C197" s="5">
        <v>104</v>
      </c>
      <c r="D197" s="5">
        <v>183</v>
      </c>
      <c r="E197" s="5">
        <v>157</v>
      </c>
      <c r="F197" s="5">
        <v>201</v>
      </c>
      <c r="G197" s="8">
        <v>210</v>
      </c>
      <c r="H197" s="8">
        <v>185</v>
      </c>
      <c r="I197" s="8">
        <v>185</v>
      </c>
      <c r="J197" s="8">
        <v>141</v>
      </c>
      <c r="K197" s="8">
        <v>198</v>
      </c>
      <c r="L197" s="8"/>
      <c r="M197" s="8"/>
      <c r="N197" s="8">
        <f t="shared" si="3"/>
        <v>1734</v>
      </c>
      <c r="Q197" s="129"/>
    </row>
    <row r="198" spans="1:17" ht="16.5">
      <c r="A198" s="121" t="s">
        <v>227</v>
      </c>
      <c r="B198" s="39">
        <v>1083</v>
      </c>
      <c r="C198" s="39">
        <v>1094</v>
      </c>
      <c r="D198" s="39">
        <v>958</v>
      </c>
      <c r="E198" s="39">
        <v>1117</v>
      </c>
      <c r="F198" s="39">
        <v>1087</v>
      </c>
      <c r="G198" s="24">
        <v>2156</v>
      </c>
      <c r="H198" s="24">
        <v>3146</v>
      </c>
      <c r="I198" s="24">
        <v>4633</v>
      </c>
      <c r="J198" s="24">
        <v>2802</v>
      </c>
      <c r="K198" s="24">
        <v>2523</v>
      </c>
      <c r="L198" s="24"/>
      <c r="M198" s="24"/>
      <c r="N198" s="24">
        <f t="shared" si="3"/>
        <v>20599</v>
      </c>
      <c r="Q198" s="129"/>
    </row>
    <row r="199" spans="1:17" ht="16.5">
      <c r="A199" s="123" t="s">
        <v>228</v>
      </c>
      <c r="B199" s="5">
        <v>136</v>
      </c>
      <c r="C199" s="5">
        <v>118</v>
      </c>
      <c r="D199" s="5">
        <v>103</v>
      </c>
      <c r="E199" s="5">
        <v>86</v>
      </c>
      <c r="F199" s="5">
        <v>146</v>
      </c>
      <c r="G199" s="8">
        <v>133</v>
      </c>
      <c r="H199" s="8">
        <v>167</v>
      </c>
      <c r="I199" s="8">
        <v>180</v>
      </c>
      <c r="J199" s="8">
        <v>135</v>
      </c>
      <c r="K199" s="8">
        <v>125</v>
      </c>
      <c r="L199" s="8"/>
      <c r="M199" s="8"/>
      <c r="N199" s="8">
        <f t="shared" si="3"/>
        <v>1329</v>
      </c>
      <c r="Q199" s="129"/>
    </row>
    <row r="200" spans="1:17" ht="16.5">
      <c r="A200" s="121" t="s">
        <v>229</v>
      </c>
      <c r="B200" s="39">
        <v>1</v>
      </c>
      <c r="C200" s="39">
        <v>5</v>
      </c>
      <c r="D200" s="39">
        <v>2</v>
      </c>
      <c r="E200" s="39">
        <v>2</v>
      </c>
      <c r="F200" s="39">
        <v>0</v>
      </c>
      <c r="G200" s="24">
        <v>3</v>
      </c>
      <c r="H200" s="24">
        <v>25</v>
      </c>
      <c r="I200" s="24">
        <v>4</v>
      </c>
      <c r="J200" s="24">
        <v>2</v>
      </c>
      <c r="K200" s="24">
        <v>2</v>
      </c>
      <c r="L200" s="24"/>
      <c r="M200" s="24"/>
      <c r="N200" s="24">
        <f t="shared" si="3"/>
        <v>46</v>
      </c>
      <c r="Q200" s="129"/>
    </row>
    <row r="201" spans="1:17" ht="16.5">
      <c r="A201" s="123" t="s">
        <v>230</v>
      </c>
      <c r="B201" s="5">
        <v>269</v>
      </c>
      <c r="C201" s="5">
        <v>330</v>
      </c>
      <c r="D201" s="5">
        <v>129</v>
      </c>
      <c r="E201" s="5">
        <v>89</v>
      </c>
      <c r="F201" s="5">
        <v>124</v>
      </c>
      <c r="G201" s="8">
        <v>420</v>
      </c>
      <c r="H201" s="8">
        <v>210</v>
      </c>
      <c r="I201" s="8">
        <v>279</v>
      </c>
      <c r="J201" s="8">
        <v>862</v>
      </c>
      <c r="K201" s="8">
        <v>360</v>
      </c>
      <c r="L201" s="8"/>
      <c r="M201" s="8"/>
      <c r="N201" s="8">
        <f t="shared" si="3"/>
        <v>3072</v>
      </c>
      <c r="Q201" s="129"/>
    </row>
    <row r="202" spans="1:17" ht="16.5">
      <c r="A202" s="121" t="s">
        <v>231</v>
      </c>
      <c r="B202" s="39">
        <v>1</v>
      </c>
      <c r="C202" s="39">
        <v>9</v>
      </c>
      <c r="D202" s="39">
        <v>1</v>
      </c>
      <c r="E202" s="39">
        <v>0</v>
      </c>
      <c r="F202" s="39">
        <v>0</v>
      </c>
      <c r="G202" s="24">
        <v>0</v>
      </c>
      <c r="H202" s="24">
        <v>0</v>
      </c>
      <c r="I202" s="24">
        <v>4</v>
      </c>
      <c r="J202" s="24">
        <v>1</v>
      </c>
      <c r="K202" s="24">
        <v>2</v>
      </c>
      <c r="L202" s="24"/>
      <c r="M202" s="24"/>
      <c r="N202" s="24">
        <f t="shared" si="3"/>
        <v>18</v>
      </c>
      <c r="Q202" s="129"/>
    </row>
    <row r="203" spans="1:17" ht="16.5">
      <c r="A203" s="123" t="s">
        <v>232</v>
      </c>
      <c r="B203" s="5">
        <v>1869</v>
      </c>
      <c r="C203" s="5">
        <v>2056</v>
      </c>
      <c r="D203" s="5">
        <v>948</v>
      </c>
      <c r="E203" s="5">
        <v>583</v>
      </c>
      <c r="F203" s="5">
        <v>404</v>
      </c>
      <c r="G203" s="8">
        <v>898</v>
      </c>
      <c r="H203" s="8">
        <v>827</v>
      </c>
      <c r="I203" s="8">
        <v>575</v>
      </c>
      <c r="J203" s="8">
        <v>811</v>
      </c>
      <c r="K203" s="8">
        <v>1956</v>
      </c>
      <c r="L203" s="8"/>
      <c r="M203" s="8"/>
      <c r="N203" s="8">
        <f t="shared" si="3"/>
        <v>10927</v>
      </c>
      <c r="Q203" s="129"/>
    </row>
    <row r="204" spans="1:17" ht="16.5">
      <c r="A204" s="121" t="s">
        <v>233</v>
      </c>
      <c r="B204" s="39">
        <v>1897</v>
      </c>
      <c r="C204" s="39">
        <v>1762</v>
      </c>
      <c r="D204" s="39">
        <v>769</v>
      </c>
      <c r="E204" s="39">
        <v>696</v>
      </c>
      <c r="F204" s="39">
        <v>653</v>
      </c>
      <c r="G204" s="24">
        <v>1246</v>
      </c>
      <c r="H204" s="24">
        <v>3854</v>
      </c>
      <c r="I204" s="24">
        <v>1650</v>
      </c>
      <c r="J204" s="24">
        <v>2359</v>
      </c>
      <c r="K204" s="24">
        <v>3209</v>
      </c>
      <c r="L204" s="24"/>
      <c r="M204" s="24"/>
      <c r="N204" s="24">
        <f t="shared" si="3"/>
        <v>18095</v>
      </c>
      <c r="Q204" s="129"/>
    </row>
    <row r="205" spans="1:17" ht="16.5">
      <c r="A205" s="123" t="s">
        <v>234</v>
      </c>
      <c r="B205" s="5">
        <v>34</v>
      </c>
      <c r="C205" s="5">
        <v>43</v>
      </c>
      <c r="D205" s="5">
        <v>30</v>
      </c>
      <c r="E205" s="5">
        <v>29</v>
      </c>
      <c r="F205" s="5">
        <v>71</v>
      </c>
      <c r="G205" s="8">
        <v>77</v>
      </c>
      <c r="H205" s="8">
        <v>52</v>
      </c>
      <c r="I205" s="8">
        <v>55</v>
      </c>
      <c r="J205" s="8">
        <v>57</v>
      </c>
      <c r="K205" s="8">
        <v>74</v>
      </c>
      <c r="L205" s="8"/>
      <c r="M205" s="8"/>
      <c r="N205" s="8">
        <f t="shared" si="3"/>
        <v>522</v>
      </c>
      <c r="Q205" s="129"/>
    </row>
    <row r="206" spans="1:17" ht="16.5">
      <c r="A206" s="121" t="s">
        <v>235</v>
      </c>
      <c r="B206" s="39">
        <v>59</v>
      </c>
      <c r="C206" s="39">
        <v>24</v>
      </c>
      <c r="D206" s="39">
        <v>28</v>
      </c>
      <c r="E206" s="39">
        <v>19</v>
      </c>
      <c r="F206" s="39">
        <v>25</v>
      </c>
      <c r="G206" s="24">
        <v>94</v>
      </c>
      <c r="H206" s="24">
        <v>216</v>
      </c>
      <c r="I206" s="24">
        <v>247</v>
      </c>
      <c r="J206" s="24">
        <v>100</v>
      </c>
      <c r="K206" s="24">
        <v>38</v>
      </c>
      <c r="L206" s="24"/>
      <c r="M206" s="24"/>
      <c r="N206" s="24">
        <f t="shared" si="3"/>
        <v>850</v>
      </c>
      <c r="Q206" s="129"/>
    </row>
    <row r="207" spans="1:17" ht="16.5">
      <c r="A207" s="123" t="s">
        <v>236</v>
      </c>
      <c r="B207" s="5">
        <v>0</v>
      </c>
      <c r="C207" s="5">
        <v>4</v>
      </c>
      <c r="D207" s="5">
        <v>6</v>
      </c>
      <c r="E207" s="5">
        <v>2</v>
      </c>
      <c r="F207" s="5">
        <v>3</v>
      </c>
      <c r="G207" s="8">
        <v>3</v>
      </c>
      <c r="H207" s="8">
        <v>8</v>
      </c>
      <c r="I207" s="8">
        <v>13</v>
      </c>
      <c r="J207" s="8">
        <v>8</v>
      </c>
      <c r="K207" s="8">
        <v>3</v>
      </c>
      <c r="L207" s="8"/>
      <c r="M207" s="8"/>
      <c r="N207" s="8">
        <f t="shared" si="3"/>
        <v>50</v>
      </c>
      <c r="Q207" s="129"/>
    </row>
    <row r="208" spans="1:17" ht="16.5">
      <c r="A208" s="121" t="s">
        <v>237</v>
      </c>
      <c r="B208" s="39">
        <v>44</v>
      </c>
      <c r="C208" s="39">
        <v>59</v>
      </c>
      <c r="D208" s="39">
        <v>46</v>
      </c>
      <c r="E208" s="39">
        <v>55</v>
      </c>
      <c r="F208" s="39">
        <v>52</v>
      </c>
      <c r="G208" s="24">
        <v>63</v>
      </c>
      <c r="H208" s="24">
        <v>150</v>
      </c>
      <c r="I208" s="24">
        <v>94</v>
      </c>
      <c r="J208" s="24">
        <v>59</v>
      </c>
      <c r="K208" s="24">
        <v>63</v>
      </c>
      <c r="L208" s="24"/>
      <c r="M208" s="24"/>
      <c r="N208" s="24">
        <f t="shared" si="3"/>
        <v>685</v>
      </c>
      <c r="Q208" s="129"/>
    </row>
    <row r="209" spans="1:17" ht="16.5">
      <c r="A209" s="123" t="s">
        <v>238</v>
      </c>
      <c r="B209" s="5">
        <v>1</v>
      </c>
      <c r="C209" s="5">
        <v>0</v>
      </c>
      <c r="D209" s="5">
        <v>0</v>
      </c>
      <c r="E209" s="5">
        <v>0</v>
      </c>
      <c r="F209" s="5">
        <v>0</v>
      </c>
      <c r="G209" s="8">
        <v>1</v>
      </c>
      <c r="H209" s="8">
        <v>0</v>
      </c>
      <c r="I209" s="8">
        <v>1</v>
      </c>
      <c r="J209" s="8">
        <v>1</v>
      </c>
      <c r="K209" s="8">
        <v>0</v>
      </c>
      <c r="L209" s="8"/>
      <c r="M209" s="8"/>
      <c r="N209" s="8">
        <f t="shared" si="3"/>
        <v>4</v>
      </c>
      <c r="Q209" s="129"/>
    </row>
    <row r="210" spans="1:17" ht="16.5">
      <c r="A210" s="121" t="s">
        <v>239</v>
      </c>
      <c r="B210" s="39">
        <v>19</v>
      </c>
      <c r="C210" s="39">
        <v>20</v>
      </c>
      <c r="D210" s="39">
        <v>15</v>
      </c>
      <c r="E210" s="39">
        <v>18</v>
      </c>
      <c r="F210" s="39">
        <v>22</v>
      </c>
      <c r="G210" s="24">
        <v>34</v>
      </c>
      <c r="H210" s="24">
        <v>28</v>
      </c>
      <c r="I210" s="24">
        <v>26</v>
      </c>
      <c r="J210" s="24">
        <v>27</v>
      </c>
      <c r="K210" s="24">
        <v>37</v>
      </c>
      <c r="L210" s="24"/>
      <c r="M210" s="24"/>
      <c r="N210" s="24">
        <f t="shared" si="3"/>
        <v>246</v>
      </c>
      <c r="Q210" s="129"/>
    </row>
    <row r="211" spans="1:17" ht="16.5">
      <c r="A211" s="123" t="s">
        <v>240</v>
      </c>
      <c r="B211" s="5">
        <v>4</v>
      </c>
      <c r="C211" s="5">
        <v>0</v>
      </c>
      <c r="D211" s="5">
        <v>0</v>
      </c>
      <c r="E211" s="5">
        <v>0</v>
      </c>
      <c r="F211" s="5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/>
      <c r="M211" s="8"/>
      <c r="N211" s="8">
        <f t="shared" si="3"/>
        <v>4</v>
      </c>
      <c r="Q211" s="129"/>
    </row>
    <row r="212" spans="1:17" ht="16.5">
      <c r="A212" s="121" t="s">
        <v>241</v>
      </c>
      <c r="B212" s="39">
        <v>26</v>
      </c>
      <c r="C212" s="39">
        <v>12</v>
      </c>
      <c r="D212" s="39">
        <v>12</v>
      </c>
      <c r="E212" s="39">
        <v>16</v>
      </c>
      <c r="F212" s="39">
        <v>13</v>
      </c>
      <c r="G212" s="24">
        <v>19</v>
      </c>
      <c r="H212" s="24">
        <v>16</v>
      </c>
      <c r="I212" s="24">
        <v>12</v>
      </c>
      <c r="J212" s="24">
        <v>13</v>
      </c>
      <c r="K212" s="24">
        <v>13</v>
      </c>
      <c r="L212" s="24"/>
      <c r="M212" s="24"/>
      <c r="N212" s="24">
        <f t="shared" si="3"/>
        <v>152</v>
      </c>
      <c r="Q212" s="129"/>
    </row>
    <row r="213" spans="1:17" ht="16.5">
      <c r="A213" s="123" t="s">
        <v>242</v>
      </c>
      <c r="B213" s="5">
        <v>145</v>
      </c>
      <c r="C213" s="5">
        <v>155</v>
      </c>
      <c r="D213" s="5">
        <v>134</v>
      </c>
      <c r="E213" s="5">
        <v>77</v>
      </c>
      <c r="F213" s="5">
        <v>102</v>
      </c>
      <c r="G213" s="8">
        <v>173</v>
      </c>
      <c r="H213" s="8">
        <v>186</v>
      </c>
      <c r="I213" s="8">
        <v>175</v>
      </c>
      <c r="J213" s="8">
        <v>166</v>
      </c>
      <c r="K213" s="8">
        <v>219</v>
      </c>
      <c r="L213" s="8"/>
      <c r="M213" s="8"/>
      <c r="N213" s="8">
        <f t="shared" si="3"/>
        <v>1532</v>
      </c>
      <c r="Q213" s="129"/>
    </row>
    <row r="214" spans="1:17" ht="16.5">
      <c r="A214" s="121" t="s">
        <v>243</v>
      </c>
      <c r="B214" s="39">
        <v>1053</v>
      </c>
      <c r="C214" s="39">
        <v>745</v>
      </c>
      <c r="D214" s="39">
        <v>846</v>
      </c>
      <c r="E214" s="39">
        <v>774</v>
      </c>
      <c r="F214" s="39">
        <v>841</v>
      </c>
      <c r="G214" s="24">
        <v>1522</v>
      </c>
      <c r="H214" s="24">
        <v>1007</v>
      </c>
      <c r="I214" s="24">
        <v>902</v>
      </c>
      <c r="J214" s="24">
        <v>986</v>
      </c>
      <c r="K214" s="24">
        <v>813</v>
      </c>
      <c r="L214" s="24"/>
      <c r="M214" s="24"/>
      <c r="N214" s="24">
        <f aca="true" t="shared" si="4" ref="N214:N232">SUM(B214:M214)</f>
        <v>9489</v>
      </c>
      <c r="Q214" s="129"/>
    </row>
    <row r="215" spans="1:17" ht="16.5">
      <c r="A215" s="123" t="s">
        <v>244</v>
      </c>
      <c r="B215" s="5">
        <v>0</v>
      </c>
      <c r="C215" s="5">
        <v>1</v>
      </c>
      <c r="D215" s="5">
        <v>2</v>
      </c>
      <c r="E215" s="5">
        <v>0</v>
      </c>
      <c r="F215" s="5">
        <v>0</v>
      </c>
      <c r="G215" s="8">
        <v>1</v>
      </c>
      <c r="H215" s="8">
        <v>0</v>
      </c>
      <c r="I215" s="8">
        <v>1</v>
      </c>
      <c r="J215" s="8">
        <v>2</v>
      </c>
      <c r="K215" s="8">
        <v>1</v>
      </c>
      <c r="L215" s="8"/>
      <c r="M215" s="8"/>
      <c r="N215" s="8">
        <f t="shared" si="4"/>
        <v>8</v>
      </c>
      <c r="Q215" s="129"/>
    </row>
    <row r="216" spans="1:17" ht="16.5">
      <c r="A216" s="125" t="s">
        <v>245</v>
      </c>
      <c r="B216" s="126">
        <v>0</v>
      </c>
      <c r="C216" s="126">
        <v>0</v>
      </c>
      <c r="D216" s="126">
        <v>0</v>
      </c>
      <c r="E216" s="126">
        <v>0</v>
      </c>
      <c r="F216" s="126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/>
      <c r="M216" s="24"/>
      <c r="N216" s="24">
        <f t="shared" si="4"/>
        <v>0</v>
      </c>
      <c r="Q216" s="129"/>
    </row>
    <row r="217" spans="1:17" ht="16.5">
      <c r="A217" s="123" t="s">
        <v>246</v>
      </c>
      <c r="B217" s="5">
        <v>3253</v>
      </c>
      <c r="C217" s="5">
        <v>3258</v>
      </c>
      <c r="D217" s="5">
        <v>3131</v>
      </c>
      <c r="E217" s="5">
        <v>3465</v>
      </c>
      <c r="F217" s="5">
        <v>3481</v>
      </c>
      <c r="G217" s="8">
        <v>4139</v>
      </c>
      <c r="H217" s="8">
        <v>3815</v>
      </c>
      <c r="I217" s="8">
        <v>4052</v>
      </c>
      <c r="J217" s="8">
        <v>3959</v>
      </c>
      <c r="K217" s="8">
        <v>4241</v>
      </c>
      <c r="L217" s="8"/>
      <c r="M217" s="8"/>
      <c r="N217" s="8">
        <f t="shared" si="4"/>
        <v>36794</v>
      </c>
      <c r="Q217" s="129"/>
    </row>
    <row r="218" spans="1:17" ht="16.5">
      <c r="A218" s="125" t="s">
        <v>247</v>
      </c>
      <c r="B218" s="39">
        <v>728</v>
      </c>
      <c r="C218" s="39">
        <v>364</v>
      </c>
      <c r="D218" s="39">
        <v>373</v>
      </c>
      <c r="E218" s="39">
        <v>207</v>
      </c>
      <c r="F218" s="39">
        <v>212</v>
      </c>
      <c r="G218" s="24">
        <v>192</v>
      </c>
      <c r="H218" s="24">
        <v>201</v>
      </c>
      <c r="I218" s="24">
        <v>182</v>
      </c>
      <c r="J218" s="24">
        <v>190</v>
      </c>
      <c r="K218" s="24">
        <v>244</v>
      </c>
      <c r="L218" s="24"/>
      <c r="M218" s="24"/>
      <c r="N218" s="24">
        <f t="shared" si="4"/>
        <v>2893</v>
      </c>
      <c r="Q218" s="129"/>
    </row>
    <row r="219" spans="1:17" ht="16.5">
      <c r="A219" s="123" t="s">
        <v>248</v>
      </c>
      <c r="B219" s="5">
        <v>165</v>
      </c>
      <c r="C219" s="5">
        <v>209</v>
      </c>
      <c r="D219" s="5">
        <v>197</v>
      </c>
      <c r="E219" s="5">
        <v>173</v>
      </c>
      <c r="F219" s="5">
        <v>193</v>
      </c>
      <c r="G219" s="8">
        <v>654</v>
      </c>
      <c r="H219" s="8">
        <v>682</v>
      </c>
      <c r="I219" s="8">
        <v>423</v>
      </c>
      <c r="J219" s="8">
        <v>349</v>
      </c>
      <c r="K219" s="8">
        <v>170</v>
      </c>
      <c r="L219" s="8"/>
      <c r="M219" s="8"/>
      <c r="N219" s="8">
        <f t="shared" si="4"/>
        <v>3215</v>
      </c>
      <c r="Q219" s="129"/>
    </row>
    <row r="220" spans="1:17" ht="16.5">
      <c r="A220" s="121" t="s">
        <v>249</v>
      </c>
      <c r="B220" s="39">
        <v>5042</v>
      </c>
      <c r="C220" s="39">
        <v>5615</v>
      </c>
      <c r="D220" s="39">
        <v>3995</v>
      </c>
      <c r="E220" s="39">
        <v>3692</v>
      </c>
      <c r="F220" s="39">
        <v>3793</v>
      </c>
      <c r="G220" s="24">
        <v>7633</v>
      </c>
      <c r="H220" s="24">
        <v>11883</v>
      </c>
      <c r="I220" s="24">
        <v>9852</v>
      </c>
      <c r="J220" s="24">
        <v>8455</v>
      </c>
      <c r="K220" s="24">
        <v>8120</v>
      </c>
      <c r="L220" s="24"/>
      <c r="M220" s="24"/>
      <c r="N220" s="24">
        <f t="shared" si="4"/>
        <v>68080</v>
      </c>
      <c r="Q220" s="129"/>
    </row>
    <row r="221" spans="1:17" ht="16.5">
      <c r="A221" s="123" t="s">
        <v>284</v>
      </c>
      <c r="B221" s="5">
        <v>8098</v>
      </c>
      <c r="C221" s="5">
        <v>8469</v>
      </c>
      <c r="D221" s="5">
        <v>6707</v>
      </c>
      <c r="E221" s="5">
        <v>4614</v>
      </c>
      <c r="F221" s="5">
        <v>7665</v>
      </c>
      <c r="G221" s="8">
        <v>16121</v>
      </c>
      <c r="H221" s="8">
        <v>18451</v>
      </c>
      <c r="I221" s="8">
        <v>14416</v>
      </c>
      <c r="J221" s="8">
        <v>12375</v>
      </c>
      <c r="K221" s="8">
        <v>11296</v>
      </c>
      <c r="L221" s="8"/>
      <c r="M221" s="8"/>
      <c r="N221" s="8">
        <f t="shared" si="4"/>
        <v>108212</v>
      </c>
      <c r="Q221" s="129"/>
    </row>
    <row r="222" spans="1:17" ht="16.5">
      <c r="A222" s="121" t="s">
        <v>250</v>
      </c>
      <c r="B222" s="39">
        <v>20</v>
      </c>
      <c r="C222" s="39">
        <v>149</v>
      </c>
      <c r="D222" s="39">
        <v>6</v>
      </c>
      <c r="E222" s="39">
        <v>18</v>
      </c>
      <c r="F222" s="39">
        <v>11</v>
      </c>
      <c r="G222" s="24">
        <v>23</v>
      </c>
      <c r="H222" s="24">
        <v>45</v>
      </c>
      <c r="I222" s="24">
        <v>31</v>
      </c>
      <c r="J222" s="24">
        <v>67</v>
      </c>
      <c r="K222" s="24">
        <v>32</v>
      </c>
      <c r="L222" s="24"/>
      <c r="M222" s="24"/>
      <c r="N222" s="24">
        <f t="shared" si="4"/>
        <v>402</v>
      </c>
      <c r="Q222" s="129"/>
    </row>
    <row r="223" spans="1:17" ht="16.5">
      <c r="A223" s="123" t="s">
        <v>251</v>
      </c>
      <c r="B223" s="5">
        <v>7</v>
      </c>
      <c r="C223" s="5">
        <v>4</v>
      </c>
      <c r="D223" s="5">
        <v>5</v>
      </c>
      <c r="E223" s="5">
        <v>3</v>
      </c>
      <c r="F223" s="5">
        <v>4</v>
      </c>
      <c r="G223" s="8">
        <v>5</v>
      </c>
      <c r="H223" s="8">
        <v>2</v>
      </c>
      <c r="I223" s="8">
        <v>11</v>
      </c>
      <c r="J223" s="8">
        <v>7</v>
      </c>
      <c r="K223" s="8">
        <v>11</v>
      </c>
      <c r="L223" s="8"/>
      <c r="M223" s="8"/>
      <c r="N223" s="8">
        <f t="shared" si="4"/>
        <v>59</v>
      </c>
      <c r="Q223" s="129"/>
    </row>
    <row r="224" spans="1:17" ht="16.5">
      <c r="A224" s="121" t="s">
        <v>252</v>
      </c>
      <c r="B224" s="39">
        <v>1</v>
      </c>
      <c r="C224" s="39">
        <v>3</v>
      </c>
      <c r="D224" s="39">
        <v>8</v>
      </c>
      <c r="E224" s="39">
        <v>4</v>
      </c>
      <c r="F224" s="39">
        <v>2</v>
      </c>
      <c r="G224" s="24">
        <v>2</v>
      </c>
      <c r="H224" s="24">
        <v>1</v>
      </c>
      <c r="I224" s="24">
        <v>2</v>
      </c>
      <c r="J224" s="24">
        <v>2</v>
      </c>
      <c r="K224" s="24">
        <v>2</v>
      </c>
      <c r="L224" s="24"/>
      <c r="M224" s="24"/>
      <c r="N224" s="24">
        <f t="shared" si="4"/>
        <v>27</v>
      </c>
      <c r="Q224" s="129"/>
    </row>
    <row r="225" spans="1:17" ht="16.5">
      <c r="A225" s="123" t="s">
        <v>253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8">
        <v>0</v>
      </c>
      <c r="H225" s="8">
        <v>1</v>
      </c>
      <c r="I225" s="8">
        <v>1</v>
      </c>
      <c r="J225" s="8">
        <v>0</v>
      </c>
      <c r="K225" s="8">
        <v>0</v>
      </c>
      <c r="L225" s="8"/>
      <c r="M225" s="8"/>
      <c r="N225" s="8">
        <f t="shared" si="4"/>
        <v>2</v>
      </c>
      <c r="Q225" s="129"/>
    </row>
    <row r="226" spans="1:17" ht="16.5">
      <c r="A226" s="121" t="s">
        <v>254</v>
      </c>
      <c r="B226" s="39">
        <v>0</v>
      </c>
      <c r="C226" s="39">
        <v>0</v>
      </c>
      <c r="D226" s="39">
        <v>0</v>
      </c>
      <c r="E226" s="39">
        <v>0</v>
      </c>
      <c r="F226" s="39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/>
      <c r="M226" s="24"/>
      <c r="N226" s="24">
        <f t="shared" si="4"/>
        <v>0</v>
      </c>
      <c r="Q226" s="129"/>
    </row>
    <row r="227" spans="1:17" ht="16.5">
      <c r="A227" s="123" t="s">
        <v>255</v>
      </c>
      <c r="B227" s="5">
        <v>11</v>
      </c>
      <c r="C227" s="5">
        <v>10</v>
      </c>
      <c r="D227" s="5">
        <v>9</v>
      </c>
      <c r="E227" s="5">
        <v>13</v>
      </c>
      <c r="F227" s="5">
        <v>7</v>
      </c>
      <c r="G227" s="8">
        <v>12</v>
      </c>
      <c r="H227" s="8">
        <v>13</v>
      </c>
      <c r="I227" s="8">
        <v>15</v>
      </c>
      <c r="J227" s="8">
        <v>14</v>
      </c>
      <c r="K227" s="8">
        <v>15</v>
      </c>
      <c r="L227" s="8"/>
      <c r="M227" s="8"/>
      <c r="N227" s="8">
        <f t="shared" si="4"/>
        <v>119</v>
      </c>
      <c r="Q227" s="129"/>
    </row>
    <row r="228" spans="1:17" ht="16.5">
      <c r="A228" s="121" t="s">
        <v>256</v>
      </c>
      <c r="B228" s="39">
        <v>48</v>
      </c>
      <c r="C228" s="39">
        <v>71</v>
      </c>
      <c r="D228" s="39">
        <v>80</v>
      </c>
      <c r="E228" s="39">
        <v>68</v>
      </c>
      <c r="F228" s="39">
        <v>61</v>
      </c>
      <c r="G228" s="24">
        <v>83</v>
      </c>
      <c r="H228" s="24">
        <v>96</v>
      </c>
      <c r="I228" s="24">
        <v>86</v>
      </c>
      <c r="J228" s="24">
        <v>113</v>
      </c>
      <c r="K228" s="24">
        <v>103</v>
      </c>
      <c r="L228" s="24"/>
      <c r="M228" s="24"/>
      <c r="N228" s="24">
        <f t="shared" si="4"/>
        <v>809</v>
      </c>
      <c r="Q228" s="129"/>
    </row>
    <row r="229" spans="1:17" ht="16.5">
      <c r="A229" s="123" t="s">
        <v>257</v>
      </c>
      <c r="B229" s="5">
        <v>0</v>
      </c>
      <c r="C229" s="5">
        <v>2</v>
      </c>
      <c r="D229" s="5">
        <v>0</v>
      </c>
      <c r="E229" s="5">
        <v>0</v>
      </c>
      <c r="F229" s="5">
        <v>0</v>
      </c>
      <c r="G229" s="8">
        <v>1</v>
      </c>
      <c r="H229" s="8">
        <v>2</v>
      </c>
      <c r="I229" s="8">
        <v>14</v>
      </c>
      <c r="J229" s="8">
        <v>2</v>
      </c>
      <c r="K229" s="8">
        <v>0</v>
      </c>
      <c r="L229" s="8"/>
      <c r="M229" s="8"/>
      <c r="N229" s="8">
        <f t="shared" si="4"/>
        <v>21</v>
      </c>
      <c r="Q229" s="129"/>
    </row>
    <row r="230" spans="1:17" ht="16.5">
      <c r="A230" s="121" t="s">
        <v>258</v>
      </c>
      <c r="B230" s="39">
        <v>57</v>
      </c>
      <c r="C230" s="39">
        <v>71</v>
      </c>
      <c r="D230" s="39">
        <v>94</v>
      </c>
      <c r="E230" s="39">
        <v>44</v>
      </c>
      <c r="F230" s="39">
        <v>89</v>
      </c>
      <c r="G230" s="24">
        <v>174</v>
      </c>
      <c r="H230" s="24">
        <v>134</v>
      </c>
      <c r="I230" s="24">
        <v>159</v>
      </c>
      <c r="J230" s="24">
        <v>113</v>
      </c>
      <c r="K230" s="24">
        <v>104</v>
      </c>
      <c r="L230" s="24"/>
      <c r="M230" s="24"/>
      <c r="N230" s="24">
        <f t="shared" si="4"/>
        <v>1039</v>
      </c>
      <c r="Q230" s="129"/>
    </row>
    <row r="231" spans="1:17" ht="16.5">
      <c r="A231" s="123" t="s">
        <v>259</v>
      </c>
      <c r="B231" s="5">
        <v>869</v>
      </c>
      <c r="C231" s="5">
        <v>4205</v>
      </c>
      <c r="D231" s="5">
        <v>4946</v>
      </c>
      <c r="E231" s="5">
        <v>5026</v>
      </c>
      <c r="F231" s="5">
        <v>4856</v>
      </c>
      <c r="G231" s="8">
        <v>5470</v>
      </c>
      <c r="H231" s="8">
        <v>6373</v>
      </c>
      <c r="I231" s="8">
        <v>6649</v>
      </c>
      <c r="J231" s="8">
        <v>6411</v>
      </c>
      <c r="K231" s="8">
        <v>6413</v>
      </c>
      <c r="L231" s="8"/>
      <c r="M231" s="8"/>
      <c r="N231" s="8">
        <f t="shared" si="4"/>
        <v>51218</v>
      </c>
      <c r="Q231" s="129"/>
    </row>
    <row r="232" spans="1:17" ht="16.5">
      <c r="A232" s="121" t="s">
        <v>260</v>
      </c>
      <c r="B232" s="39">
        <v>2437</v>
      </c>
      <c r="C232" s="39">
        <v>2248</v>
      </c>
      <c r="D232" s="39">
        <v>2709</v>
      </c>
      <c r="E232" s="39">
        <v>2844</v>
      </c>
      <c r="F232" s="39">
        <v>2674</v>
      </c>
      <c r="G232" s="24">
        <v>2838</v>
      </c>
      <c r="H232" s="24">
        <v>3306</v>
      </c>
      <c r="I232" s="24">
        <v>3316</v>
      </c>
      <c r="J232" s="24">
        <v>3496</v>
      </c>
      <c r="K232" s="24">
        <v>3773</v>
      </c>
      <c r="L232" s="24"/>
      <c r="M232" s="24"/>
      <c r="N232" s="24">
        <f t="shared" si="4"/>
        <v>29641</v>
      </c>
      <c r="Q232" s="129"/>
    </row>
    <row r="233" spans="1:17" ht="16.5">
      <c r="A233" s="127" t="s">
        <v>1</v>
      </c>
      <c r="B233" s="137">
        <f aca="true" t="shared" si="5" ref="B233:N233">SUM(B21:B232)</f>
        <v>146877</v>
      </c>
      <c r="C233" s="127">
        <f t="shared" si="5"/>
        <v>144019</v>
      </c>
      <c r="D233" s="127">
        <f t="shared" si="5"/>
        <v>118186</v>
      </c>
      <c r="E233" s="127">
        <f t="shared" si="5"/>
        <v>96852</v>
      </c>
      <c r="F233" s="128">
        <f t="shared" si="5"/>
        <v>106497</v>
      </c>
      <c r="G233" s="128">
        <f t="shared" si="5"/>
        <v>146896</v>
      </c>
      <c r="H233" s="128">
        <f t="shared" si="5"/>
        <v>185929</v>
      </c>
      <c r="I233" s="128">
        <f t="shared" si="5"/>
        <v>186030</v>
      </c>
      <c r="J233" s="128">
        <f t="shared" si="5"/>
        <v>168708</v>
      </c>
      <c r="K233" s="128">
        <f t="shared" si="5"/>
        <v>171573</v>
      </c>
      <c r="L233" s="128">
        <f t="shared" si="5"/>
        <v>0</v>
      </c>
      <c r="M233" s="128">
        <f t="shared" si="5"/>
        <v>0</v>
      </c>
      <c r="N233" s="127">
        <f t="shared" si="5"/>
        <v>1471567</v>
      </c>
      <c r="Q233" s="129"/>
    </row>
    <row r="234" ht="16.5">
      <c r="A234" s="7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B16:I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showGridLines="0" zoomScalePageLayoutView="0" workbookViewId="0" topLeftCell="A58">
      <selection activeCell="I73" sqref="I73"/>
    </sheetView>
  </sheetViews>
  <sheetFormatPr defaultColWidth="9.140625" defaultRowHeight="15"/>
  <cols>
    <col min="1" max="1" width="5.140625" style="1" customWidth="1"/>
    <col min="2" max="2" width="20.7109375" style="1" customWidth="1"/>
    <col min="3" max="3" width="13.140625" style="1" customWidth="1"/>
    <col min="4" max="5" width="10.57421875" style="1" customWidth="1"/>
    <col min="6" max="6" width="12.7109375" style="1" customWidth="1"/>
    <col min="7" max="8" width="10.57421875" style="1" customWidth="1"/>
    <col min="9" max="9" width="13.140625" style="1" customWidth="1"/>
    <col min="10" max="11" width="10.57421875" style="1" customWidth="1"/>
    <col min="12" max="12" width="13.28125" style="1" customWidth="1"/>
    <col min="13" max="14" width="10.57421875" style="1" customWidth="1"/>
    <col min="15" max="15" width="12.28125" style="1" customWidth="1"/>
    <col min="16" max="17" width="10.28125" style="1" customWidth="1"/>
    <col min="18" max="18" width="14.421875" style="1" customWidth="1"/>
    <col min="19" max="20" width="11.57421875" style="1" customWidth="1"/>
    <col min="21" max="21" width="15.140625" style="1" customWidth="1"/>
    <col min="22" max="23" width="11.8515625" style="1" customWidth="1"/>
    <col min="24" max="24" width="14.140625" style="1" customWidth="1"/>
    <col min="25" max="16384" width="9.140625" style="1" customWidth="1"/>
  </cols>
  <sheetData>
    <row r="1" spans="1:24" s="90" customFormat="1" ht="16.5">
      <c r="A1" s="1"/>
      <c r="B1" s="88" t="s">
        <v>43</v>
      </c>
      <c r="C1" s="88"/>
      <c r="D1" s="88"/>
      <c r="E1" s="88"/>
      <c r="F1" s="88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2:6" ht="16.5">
      <c r="B2" s="252">
        <v>2015</v>
      </c>
      <c r="C2" s="253"/>
      <c r="D2" s="253"/>
      <c r="E2" s="253"/>
      <c r="F2" s="254"/>
    </row>
    <row r="3" spans="2:6" ht="31.5" customHeight="1">
      <c r="B3" s="91" t="s">
        <v>3</v>
      </c>
      <c r="C3" s="92" t="s">
        <v>44</v>
      </c>
      <c r="D3" s="16" t="s">
        <v>45</v>
      </c>
      <c r="E3" s="16" t="s">
        <v>46</v>
      </c>
      <c r="F3" s="91" t="s">
        <v>47</v>
      </c>
    </row>
    <row r="4" spans="2:6" ht="16.5">
      <c r="B4" s="93" t="s">
        <v>4</v>
      </c>
      <c r="C4" s="94">
        <v>680671</v>
      </c>
      <c r="D4" s="95">
        <v>283231.419</v>
      </c>
      <c r="E4" s="95">
        <v>17448.846</v>
      </c>
      <c r="F4" s="96">
        <f>C4+D4-E4</f>
        <v>946453.573</v>
      </c>
    </row>
    <row r="5" spans="2:6" ht="16.5">
      <c r="B5" s="97" t="s">
        <v>5</v>
      </c>
      <c r="C5" s="98">
        <v>708794</v>
      </c>
      <c r="D5" s="99">
        <v>251858.452</v>
      </c>
      <c r="E5" s="99">
        <v>27821.732</v>
      </c>
      <c r="F5" s="100">
        <f>C5+D5-E5</f>
        <v>932830.7200000001</v>
      </c>
    </row>
    <row r="6" spans="2:6" ht="16.5">
      <c r="B6" s="93" t="s">
        <v>6</v>
      </c>
      <c r="C6" s="94">
        <v>872397</v>
      </c>
      <c r="D6" s="95">
        <v>212660.917</v>
      </c>
      <c r="E6" s="95">
        <v>46089.394</v>
      </c>
      <c r="F6" s="96">
        <f>C6+D6-E6</f>
        <v>1038968.5229999999</v>
      </c>
    </row>
    <row r="7" spans="2:6" ht="16.5">
      <c r="B7" s="101" t="s">
        <v>7</v>
      </c>
      <c r="C7" s="98">
        <v>878298</v>
      </c>
      <c r="D7" s="99">
        <v>149121.198</v>
      </c>
      <c r="E7" s="99">
        <v>37722.905</v>
      </c>
      <c r="F7" s="100">
        <f>C7+D7-E7</f>
        <v>989696.293</v>
      </c>
    </row>
    <row r="8" spans="2:6" ht="16.5">
      <c r="B8" s="102" t="s">
        <v>2</v>
      </c>
      <c r="C8" s="103">
        <f>SUM(C4:C7)</f>
        <v>3140160</v>
      </c>
      <c r="D8" s="44">
        <f>SUM(D4:D7)</f>
        <v>896871.986</v>
      </c>
      <c r="E8" s="104">
        <f>SUM(E4:E7)</f>
        <v>129082.87700000001</v>
      </c>
      <c r="F8" s="105">
        <f>SUM(F4:F7)</f>
        <v>3907949.109</v>
      </c>
    </row>
    <row r="10" spans="2:6" ht="16.5">
      <c r="B10" s="252">
        <v>2016</v>
      </c>
      <c r="C10" s="253"/>
      <c r="D10" s="253"/>
      <c r="E10" s="253"/>
      <c r="F10" s="254"/>
    </row>
    <row r="11" spans="2:6" ht="31.5">
      <c r="B11" s="91" t="s">
        <v>3</v>
      </c>
      <c r="C11" s="92" t="s">
        <v>44</v>
      </c>
      <c r="D11" s="16" t="s">
        <v>45</v>
      </c>
      <c r="E11" s="106" t="s">
        <v>46</v>
      </c>
      <c r="F11" s="91" t="s">
        <v>47</v>
      </c>
    </row>
    <row r="12" spans="2:6" ht="16.5">
      <c r="B12" s="93" t="s">
        <v>4</v>
      </c>
      <c r="C12" s="94">
        <v>947114</v>
      </c>
      <c r="D12" s="95">
        <v>191938.432</v>
      </c>
      <c r="E12" s="107">
        <v>26174.727</v>
      </c>
      <c r="F12" s="96">
        <f>C12+D12-E12</f>
        <v>1112877.705</v>
      </c>
    </row>
    <row r="13" spans="2:6" ht="16.5">
      <c r="B13" s="97" t="s">
        <v>5</v>
      </c>
      <c r="C13" s="98">
        <v>1006662</v>
      </c>
      <c r="D13" s="99">
        <v>124794.15000000001</v>
      </c>
      <c r="E13" s="108">
        <v>60473.2</v>
      </c>
      <c r="F13" s="100">
        <f>C13+D13-E13</f>
        <v>1070982.95</v>
      </c>
    </row>
    <row r="14" spans="2:6" ht="16.5">
      <c r="B14" s="93" t="s">
        <v>6</v>
      </c>
      <c r="C14" s="94">
        <v>999275</v>
      </c>
      <c r="D14" s="95">
        <v>116301.73799999998</v>
      </c>
      <c r="E14" s="107">
        <v>80156.11</v>
      </c>
      <c r="F14" s="96">
        <f>C14+D14-E14</f>
        <v>1035420.6279999999</v>
      </c>
    </row>
    <row r="15" spans="2:6" ht="16.5">
      <c r="B15" s="101" t="s">
        <v>7</v>
      </c>
      <c r="C15" s="98">
        <v>1094660.8</v>
      </c>
      <c r="D15" s="99">
        <v>80272.574</v>
      </c>
      <c r="E15" s="108">
        <v>86702.083</v>
      </c>
      <c r="F15" s="100">
        <f>C15+D15-E15</f>
        <v>1088231.291</v>
      </c>
    </row>
    <row r="16" spans="2:6" ht="16.5">
      <c r="B16" s="102" t="s">
        <v>2</v>
      </c>
      <c r="C16" s="103">
        <f>SUM(C12:C15)</f>
        <v>4047711.8</v>
      </c>
      <c r="D16" s="44">
        <f>SUM(D12:D15)</f>
        <v>513306.894</v>
      </c>
      <c r="E16" s="44">
        <f>SUM(E12:E15)</f>
        <v>253506.12</v>
      </c>
      <c r="F16" s="105">
        <f>SUM(F12:F15)</f>
        <v>4307512.574</v>
      </c>
    </row>
    <row r="18" spans="2:6" ht="16.5">
      <c r="B18" s="252">
        <v>2017</v>
      </c>
      <c r="C18" s="253"/>
      <c r="D18" s="253"/>
      <c r="E18" s="253"/>
      <c r="F18" s="254"/>
    </row>
    <row r="19" spans="2:6" ht="31.5">
      <c r="B19" s="91" t="s">
        <v>3</v>
      </c>
      <c r="C19" s="92" t="s">
        <v>44</v>
      </c>
      <c r="D19" s="16" t="s">
        <v>45</v>
      </c>
      <c r="E19" s="106" t="s">
        <v>46</v>
      </c>
      <c r="F19" s="91" t="s">
        <v>47</v>
      </c>
    </row>
    <row r="20" spans="2:6" ht="16.5">
      <c r="B20" s="93" t="s">
        <v>4</v>
      </c>
      <c r="C20" s="94">
        <v>1056642</v>
      </c>
      <c r="D20" s="95">
        <v>39920.503</v>
      </c>
      <c r="E20" s="107">
        <v>63121.8</v>
      </c>
      <c r="F20" s="96">
        <f>C20+D20-E20</f>
        <v>1033440.703</v>
      </c>
    </row>
    <row r="21" spans="2:6" ht="16.5">
      <c r="B21" s="97" t="s">
        <v>5</v>
      </c>
      <c r="C21" s="98">
        <v>1006727</v>
      </c>
      <c r="D21" s="99">
        <v>48135.836</v>
      </c>
      <c r="E21" s="108">
        <v>61379.979</v>
      </c>
      <c r="F21" s="100">
        <f>C21+D21-E21</f>
        <v>993482.8569999998</v>
      </c>
    </row>
    <row r="22" spans="2:6" ht="16.5">
      <c r="B22" s="93" t="s">
        <v>6</v>
      </c>
      <c r="C22" s="94">
        <v>1033498</v>
      </c>
      <c r="D22" s="95">
        <v>34402.168</v>
      </c>
      <c r="E22" s="107">
        <v>57785.824850000005</v>
      </c>
      <c r="F22" s="96">
        <f>C22+D22-E22</f>
        <v>1010114.3431500001</v>
      </c>
    </row>
    <row r="23" spans="2:6" ht="16.5">
      <c r="B23" s="101" t="s">
        <v>7</v>
      </c>
      <c r="C23" s="98">
        <v>1300817</v>
      </c>
      <c r="D23" s="99">
        <v>66140.629</v>
      </c>
      <c r="E23" s="108">
        <v>44299.911</v>
      </c>
      <c r="F23" s="100">
        <f>C23+D23-E23</f>
        <v>1322657.7179999999</v>
      </c>
    </row>
    <row r="24" spans="2:6" ht="16.5">
      <c r="B24" s="102" t="s">
        <v>2</v>
      </c>
      <c r="C24" s="103">
        <f>SUM(C20:C23)</f>
        <v>4397684</v>
      </c>
      <c r="D24" s="44">
        <f>SUM(D20:D23)</f>
        <v>188599.136</v>
      </c>
      <c r="E24" s="44">
        <f>SUM(E20:E23)</f>
        <v>226587.51485</v>
      </c>
      <c r="F24" s="105">
        <f>SUM(F20:F23)</f>
        <v>4359695.62115</v>
      </c>
    </row>
    <row r="26" spans="2:6" ht="16.5">
      <c r="B26" s="252">
        <v>2018</v>
      </c>
      <c r="C26" s="253"/>
      <c r="D26" s="253"/>
      <c r="E26" s="253"/>
      <c r="F26" s="254"/>
    </row>
    <row r="27" spans="2:6" ht="31.5">
      <c r="B27" s="91" t="s">
        <v>3</v>
      </c>
      <c r="C27" s="92" t="s">
        <v>44</v>
      </c>
      <c r="D27" s="16" t="s">
        <v>45</v>
      </c>
      <c r="E27" s="106" t="s">
        <v>46</v>
      </c>
      <c r="F27" s="91" t="s">
        <v>47</v>
      </c>
    </row>
    <row r="28" spans="2:6" ht="16.5">
      <c r="B28" s="93" t="s">
        <v>4</v>
      </c>
      <c r="C28" s="94">
        <v>1226217</v>
      </c>
      <c r="D28" s="95">
        <v>43233.367</v>
      </c>
      <c r="E28" s="107">
        <v>49917.7175</v>
      </c>
      <c r="F28" s="96">
        <f>C28+D28-E28</f>
        <v>1219532.6495</v>
      </c>
    </row>
    <row r="29" spans="2:6" ht="16.5">
      <c r="B29" s="97" t="s">
        <v>5</v>
      </c>
      <c r="C29" s="98">
        <v>1153936</v>
      </c>
      <c r="D29" s="99">
        <v>93815.239</v>
      </c>
      <c r="E29" s="108">
        <v>57202.987</v>
      </c>
      <c r="F29" s="100">
        <f>C29+D29-E29</f>
        <v>1190548.252</v>
      </c>
    </row>
    <row r="30" spans="2:6" ht="16.5">
      <c r="B30" s="93" t="s">
        <v>6</v>
      </c>
      <c r="C30" s="94">
        <v>976228</v>
      </c>
      <c r="D30" s="95">
        <v>59919.438</v>
      </c>
      <c r="E30" s="107">
        <v>50834.928</v>
      </c>
      <c r="F30" s="96">
        <f>C30+D30-E30</f>
        <v>985312.51</v>
      </c>
    </row>
    <row r="31" spans="2:6" ht="16.5">
      <c r="B31" s="101" t="s">
        <v>7</v>
      </c>
      <c r="C31" s="98">
        <v>1183928</v>
      </c>
      <c r="D31" s="99">
        <v>144210.45799999998</v>
      </c>
      <c r="E31" s="108">
        <v>38493.00625</v>
      </c>
      <c r="F31" s="100">
        <f>C31+D31-E31</f>
        <v>1289645.45175</v>
      </c>
    </row>
    <row r="32" spans="2:6" ht="16.5">
      <c r="B32" s="102" t="s">
        <v>2</v>
      </c>
      <c r="C32" s="103">
        <f>SUM(C28:C31)</f>
        <v>4540309</v>
      </c>
      <c r="D32" s="44">
        <f>SUM(D28:D31)</f>
        <v>341178.502</v>
      </c>
      <c r="E32" s="44">
        <f>SUM(E28:E31)</f>
        <v>196448.63875</v>
      </c>
      <c r="F32" s="105">
        <f>SUM(F28:F31)</f>
        <v>4685038.86325</v>
      </c>
    </row>
    <row r="34" spans="2:6" ht="16.5">
      <c r="B34" s="252">
        <v>2019</v>
      </c>
      <c r="C34" s="253"/>
      <c r="D34" s="253"/>
      <c r="E34" s="253"/>
      <c r="F34" s="254"/>
    </row>
    <row r="35" spans="2:6" ht="31.5">
      <c r="B35" s="91" t="s">
        <v>3</v>
      </c>
      <c r="C35" s="92" t="s">
        <v>44</v>
      </c>
      <c r="D35" s="16" t="s">
        <v>45</v>
      </c>
      <c r="E35" s="106" t="s">
        <v>46</v>
      </c>
      <c r="F35" s="91" t="s">
        <v>47</v>
      </c>
    </row>
    <row r="36" spans="2:6" ht="16.5">
      <c r="B36" s="93" t="s">
        <v>4</v>
      </c>
      <c r="C36" s="109">
        <v>1155022.2</v>
      </c>
      <c r="D36" s="39">
        <v>38794.513999999996</v>
      </c>
      <c r="E36" s="110">
        <v>81972.7</v>
      </c>
      <c r="F36" s="96">
        <f>C36+D36-E36</f>
        <v>1111844.014</v>
      </c>
    </row>
    <row r="37" spans="2:6" ht="16.5">
      <c r="B37" s="97" t="s">
        <v>5</v>
      </c>
      <c r="C37" s="111">
        <v>1027473.4</v>
      </c>
      <c r="D37" s="112">
        <v>129512.12300000002</v>
      </c>
      <c r="E37" s="113">
        <v>108043.21</v>
      </c>
      <c r="F37" s="100">
        <f>C37+D37-E37</f>
        <v>1048942.313</v>
      </c>
    </row>
    <row r="38" spans="2:6" ht="16.5">
      <c r="B38" s="93" t="s">
        <v>6</v>
      </c>
      <c r="C38" s="109">
        <v>1636380.7</v>
      </c>
      <c r="D38" s="39">
        <v>92295.384</v>
      </c>
      <c r="E38" s="110">
        <v>117936.24</v>
      </c>
      <c r="F38" s="96">
        <f>C38+D38-E38</f>
        <v>1610739.844</v>
      </c>
    </row>
    <row r="39" spans="2:6" ht="16.5">
      <c r="B39" s="101" t="s">
        <v>7</v>
      </c>
      <c r="C39" s="111">
        <v>1472001.55</v>
      </c>
      <c r="D39" s="112">
        <v>187977.299</v>
      </c>
      <c r="E39" s="113">
        <v>102654.91</v>
      </c>
      <c r="F39" s="100">
        <f>C39+D39-E39</f>
        <v>1557323.939</v>
      </c>
    </row>
    <row r="40" spans="2:6" ht="16.5">
      <c r="B40" s="102" t="s">
        <v>2</v>
      </c>
      <c r="C40" s="103">
        <f>SUM(C36:C39)</f>
        <v>5290877.85</v>
      </c>
      <c r="D40" s="44">
        <f>SUM(D36:D39)</f>
        <v>448579.32</v>
      </c>
      <c r="E40" s="44">
        <f>SUM(E36:E39)</f>
        <v>410607.06000000006</v>
      </c>
      <c r="F40" s="105">
        <f>SUM(F36:F39)</f>
        <v>5328850.11</v>
      </c>
    </row>
    <row r="42" spans="2:6" ht="16.5">
      <c r="B42" s="252">
        <v>2020</v>
      </c>
      <c r="C42" s="253"/>
      <c r="D42" s="253"/>
      <c r="E42" s="253"/>
      <c r="F42" s="254"/>
    </row>
    <row r="43" spans="2:6" ht="31.5">
      <c r="B43" s="91" t="s">
        <v>3</v>
      </c>
      <c r="C43" s="92" t="s">
        <v>44</v>
      </c>
      <c r="D43" s="16" t="s">
        <v>45</v>
      </c>
      <c r="E43" s="106" t="s">
        <v>46</v>
      </c>
      <c r="F43" s="91" t="s">
        <v>47</v>
      </c>
    </row>
    <row r="44" spans="2:6" ht="16.5">
      <c r="B44" s="93" t="s">
        <v>4</v>
      </c>
      <c r="C44" s="94">
        <v>1250686.03</v>
      </c>
      <c r="D44" s="95">
        <v>109955.555</v>
      </c>
      <c r="E44" s="107">
        <v>118602.68206</v>
      </c>
      <c r="F44" s="96">
        <f>C44+D44-E44</f>
        <v>1242038.90294</v>
      </c>
    </row>
    <row r="45" spans="2:6" ht="16.5">
      <c r="B45" s="97" t="s">
        <v>5</v>
      </c>
      <c r="C45" s="114">
        <v>1334388.85</v>
      </c>
      <c r="D45" s="115">
        <v>154130.555</v>
      </c>
      <c r="E45" s="116">
        <v>53096.92</v>
      </c>
      <c r="F45" s="100">
        <f>C45+D45-E45</f>
        <v>1435422.485</v>
      </c>
    </row>
    <row r="46" spans="2:6" ht="16.5">
      <c r="B46" s="93" t="s">
        <v>6</v>
      </c>
      <c r="C46" s="94">
        <v>1562148.05</v>
      </c>
      <c r="D46" s="95">
        <v>283860.00899999996</v>
      </c>
      <c r="E46" s="107">
        <v>206892.3595</v>
      </c>
      <c r="F46" s="96">
        <f>C46+D46-E46</f>
        <v>1639115.6994999999</v>
      </c>
    </row>
    <row r="47" spans="2:6" ht="16.5">
      <c r="B47" s="101" t="s">
        <v>7</v>
      </c>
      <c r="C47" s="114">
        <v>1458402.9200000002</v>
      </c>
      <c r="D47" s="115">
        <v>168983.021</v>
      </c>
      <c r="E47" s="116">
        <v>115274.822514</v>
      </c>
      <c r="F47" s="100">
        <f>C47+D47-E47</f>
        <v>1512111.1184860002</v>
      </c>
    </row>
    <row r="48" spans="2:6" ht="16.5">
      <c r="B48" s="102" t="s">
        <v>2</v>
      </c>
      <c r="C48" s="103">
        <f>SUM(C44:C47)</f>
        <v>5605625.85</v>
      </c>
      <c r="D48" s="44">
        <f>SUM(D44:D47)</f>
        <v>716929.1399999999</v>
      </c>
      <c r="E48" s="44">
        <f>SUM(E44:E47)</f>
        <v>493866.78407399997</v>
      </c>
      <c r="F48" s="105">
        <f>SUM(F44:F47)</f>
        <v>5828688.205926</v>
      </c>
    </row>
    <row r="50" spans="2:6" ht="16.5">
      <c r="B50" s="252">
        <v>2021</v>
      </c>
      <c r="C50" s="253"/>
      <c r="D50" s="253"/>
      <c r="E50" s="253"/>
      <c r="F50" s="254"/>
    </row>
    <row r="51" spans="2:6" ht="30" customHeight="1">
      <c r="B51" s="91" t="s">
        <v>3</v>
      </c>
      <c r="C51" s="92" t="s">
        <v>44</v>
      </c>
      <c r="D51" s="16" t="s">
        <v>45</v>
      </c>
      <c r="E51" s="106" t="s">
        <v>46</v>
      </c>
      <c r="F51" s="91" t="s">
        <v>47</v>
      </c>
    </row>
    <row r="52" spans="2:6" ht="18" customHeight="1">
      <c r="B52" s="93" t="s">
        <v>4</v>
      </c>
      <c r="C52" s="94">
        <v>1487964</v>
      </c>
      <c r="D52" s="95">
        <v>263084.948</v>
      </c>
      <c r="E52" s="107">
        <v>87039.49536999999</v>
      </c>
      <c r="F52" s="96">
        <f>C52+D52-E52</f>
        <v>1664009.45263</v>
      </c>
    </row>
    <row r="53" spans="2:6" ht="16.5">
      <c r="B53" s="97" t="s">
        <v>5</v>
      </c>
      <c r="C53" s="114">
        <v>1452629</v>
      </c>
      <c r="D53" s="115">
        <v>41868.808</v>
      </c>
      <c r="E53" s="116">
        <v>99199.9531</v>
      </c>
      <c r="F53" s="100">
        <f>C53+D53-E53</f>
        <v>1395297.8549</v>
      </c>
    </row>
    <row r="54" spans="2:6" ht="16.5">
      <c r="B54" s="93" t="s">
        <v>6</v>
      </c>
      <c r="C54" s="94">
        <v>1777695</v>
      </c>
      <c r="D54" s="95">
        <v>181340.58000000002</v>
      </c>
      <c r="E54" s="107">
        <v>126617.17345000002</v>
      </c>
      <c r="F54" s="96">
        <f>C54+D54-E54</f>
        <v>1832418.40655</v>
      </c>
    </row>
    <row r="55" spans="2:6" ht="16.5">
      <c r="B55" s="101" t="s">
        <v>7</v>
      </c>
      <c r="C55" s="114">
        <v>1896071</v>
      </c>
      <c r="D55" s="115">
        <v>204179.57400000002</v>
      </c>
      <c r="E55" s="116">
        <v>128971.84386</v>
      </c>
      <c r="F55" s="100">
        <f>C55+D55-E55</f>
        <v>1971278.73014</v>
      </c>
    </row>
    <row r="56" spans="2:6" ht="16.5">
      <c r="B56" s="102" t="s">
        <v>2</v>
      </c>
      <c r="C56" s="103">
        <f>SUM(C52:C55)</f>
        <v>6614359</v>
      </c>
      <c r="D56" s="44">
        <f>SUM(D52:D55)</f>
        <v>690473.91</v>
      </c>
      <c r="E56" s="44">
        <f>SUM(E52:E55)</f>
        <v>441828.46577999997</v>
      </c>
      <c r="F56" s="105">
        <f>SUM(F52:F55)</f>
        <v>6863004.444220001</v>
      </c>
    </row>
    <row r="58" spans="2:6" ht="16.5">
      <c r="B58" s="252">
        <v>2022</v>
      </c>
      <c r="C58" s="253">
        <v>2022</v>
      </c>
      <c r="D58" s="253"/>
      <c r="E58" s="253"/>
      <c r="F58" s="254"/>
    </row>
    <row r="59" spans="2:6" ht="32.25" customHeight="1">
      <c r="B59" s="91" t="s">
        <v>3</v>
      </c>
      <c r="C59" s="92" t="s">
        <v>44</v>
      </c>
      <c r="D59" s="16" t="s">
        <v>45</v>
      </c>
      <c r="E59" s="106" t="s">
        <v>46</v>
      </c>
      <c r="F59" s="91" t="s">
        <v>47</v>
      </c>
    </row>
    <row r="60" spans="2:6" ht="16.5">
      <c r="B60" s="93" t="s">
        <v>4</v>
      </c>
      <c r="C60" s="94">
        <v>1840051</v>
      </c>
      <c r="D60" s="136">
        <v>158926</v>
      </c>
      <c r="E60" s="133">
        <v>113060.1794717</v>
      </c>
      <c r="F60" s="96">
        <f>C60+D60-E60</f>
        <v>1885916.8205283</v>
      </c>
    </row>
    <row r="61" spans="2:6" ht="16.5">
      <c r="B61" s="97" t="s">
        <v>5</v>
      </c>
      <c r="C61" s="114">
        <v>1769432</v>
      </c>
      <c r="D61" s="135">
        <v>160166</v>
      </c>
      <c r="E61" s="134">
        <v>121732.236842</v>
      </c>
      <c r="F61" s="100">
        <f>C61+D61-E61</f>
        <v>1807865.763158</v>
      </c>
    </row>
    <row r="62" spans="2:6" ht="16.5">
      <c r="B62" s="93" t="s">
        <v>6</v>
      </c>
      <c r="C62" s="94">
        <v>1946332</v>
      </c>
      <c r="D62" s="95">
        <v>187060</v>
      </c>
      <c r="E62" s="95">
        <v>116093</v>
      </c>
      <c r="F62" s="96">
        <f>C62+D62-E62</f>
        <v>2017299</v>
      </c>
    </row>
    <row r="63" spans="2:6" ht="16.5">
      <c r="B63" s="101" t="s">
        <v>7</v>
      </c>
      <c r="C63" s="114">
        <v>2042258</v>
      </c>
      <c r="D63" s="135">
        <v>210674</v>
      </c>
      <c r="E63" s="134">
        <v>140653</v>
      </c>
      <c r="F63" s="100">
        <f>C63+D63-E63</f>
        <v>2112279</v>
      </c>
    </row>
    <row r="64" spans="2:6" ht="16.5">
      <c r="B64" s="102" t="s">
        <v>2</v>
      </c>
      <c r="C64" s="103">
        <f>SUM(C60:C63)</f>
        <v>7598073</v>
      </c>
      <c r="D64" s="44">
        <f>SUM(D60:D63)</f>
        <v>716826</v>
      </c>
      <c r="E64" s="44">
        <f>SUM(E60:E63)</f>
        <v>491538.4163137</v>
      </c>
      <c r="F64" s="105">
        <f>SUM(F60:F63)</f>
        <v>7823360.5836863</v>
      </c>
    </row>
    <row r="66" spans="2:6" ht="16.5">
      <c r="B66" s="249">
        <v>2023</v>
      </c>
      <c r="C66" s="250"/>
      <c r="D66" s="250"/>
      <c r="E66" s="250"/>
      <c r="F66" s="251"/>
    </row>
    <row r="67" spans="2:6" ht="31.5">
      <c r="B67" s="91" t="s">
        <v>3</v>
      </c>
      <c r="C67" s="92" t="s">
        <v>44</v>
      </c>
      <c r="D67" s="16" t="s">
        <v>45</v>
      </c>
      <c r="E67" s="106" t="s">
        <v>46</v>
      </c>
      <c r="F67" s="91" t="s">
        <v>47</v>
      </c>
    </row>
    <row r="68" spans="2:6" ht="16.5">
      <c r="B68" s="93" t="s">
        <v>4</v>
      </c>
      <c r="C68" s="136">
        <v>1776722</v>
      </c>
      <c r="D68" s="136">
        <v>238476</v>
      </c>
      <c r="E68" s="133">
        <v>150367</v>
      </c>
      <c r="F68" s="133">
        <f>C68+D68-E68</f>
        <v>1864831</v>
      </c>
    </row>
    <row r="69" spans="2:6" ht="16.5">
      <c r="B69" s="97" t="s">
        <v>5</v>
      </c>
      <c r="C69" s="114">
        <v>1836060</v>
      </c>
      <c r="D69" s="135">
        <v>175799</v>
      </c>
      <c r="E69" s="134">
        <v>123728</v>
      </c>
      <c r="F69" s="100">
        <f>C69+D69-E69</f>
        <v>1888131</v>
      </c>
    </row>
    <row r="70" spans="2:6" ht="16.5">
      <c r="B70" s="93" t="s">
        <v>6</v>
      </c>
      <c r="C70" s="94">
        <v>2079488</v>
      </c>
      <c r="D70" s="95">
        <v>261378</v>
      </c>
      <c r="E70" s="95">
        <v>137692</v>
      </c>
      <c r="F70" s="96">
        <f>C70+D70-E70</f>
        <v>2203174</v>
      </c>
    </row>
    <row r="71" spans="2:6" ht="16.5">
      <c r="B71" s="101" t="s">
        <v>7</v>
      </c>
      <c r="C71" s="114"/>
      <c r="D71" s="135"/>
      <c r="E71" s="134"/>
      <c r="F71" s="100">
        <f>C71+D71-E71</f>
        <v>0</v>
      </c>
    </row>
    <row r="72" spans="2:6" ht="16.5">
      <c r="B72" s="102" t="s">
        <v>2</v>
      </c>
      <c r="C72" s="103">
        <f>SUM(C68:C71)</f>
        <v>5692270</v>
      </c>
      <c r="D72" s="44">
        <f>SUM(D68:D71)</f>
        <v>675653</v>
      </c>
      <c r="E72" s="44">
        <f>SUM(E68:E71)</f>
        <v>411787</v>
      </c>
      <c r="F72" s="105">
        <f>SUM(F68:F71)</f>
        <v>5956136</v>
      </c>
    </row>
    <row r="73" ht="16.5">
      <c r="B73" s="9" t="s">
        <v>27</v>
      </c>
    </row>
  </sheetData>
  <sheetProtection/>
  <mergeCells count="9">
    <mergeCell ref="B66:F66"/>
    <mergeCell ref="B50:F50"/>
    <mergeCell ref="B58:F58"/>
    <mergeCell ref="B2:F2"/>
    <mergeCell ref="B10:F10"/>
    <mergeCell ref="B18:F18"/>
    <mergeCell ref="B26:F26"/>
    <mergeCell ref="B34:F34"/>
    <mergeCell ref="B42:F4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H1">
      <selection activeCell="S20" sqref="S20"/>
    </sheetView>
  </sheetViews>
  <sheetFormatPr defaultColWidth="9.140625" defaultRowHeight="15"/>
  <cols>
    <col min="1" max="1" width="20.7109375" style="1" customWidth="1"/>
    <col min="2" max="3" width="10.57421875" style="1" hidden="1" customWidth="1"/>
    <col min="4" max="4" width="14.140625" style="1" customWidth="1"/>
    <col min="5" max="5" width="12.140625" style="1" customWidth="1"/>
    <col min="6" max="6" width="13.421875" style="1" bestFit="1" customWidth="1"/>
    <col min="7" max="7" width="12.28125" style="1" bestFit="1" customWidth="1"/>
    <col min="8" max="8" width="13.140625" style="1" customWidth="1"/>
    <col min="9" max="9" width="12.7109375" style="1" bestFit="1" customWidth="1"/>
    <col min="10" max="13" width="13.421875" style="1" bestFit="1" customWidth="1"/>
    <col min="14" max="14" width="13.57421875" style="1" bestFit="1" customWidth="1"/>
    <col min="15" max="15" width="13.421875" style="1" bestFit="1" customWidth="1"/>
    <col min="16" max="16" width="13.421875" style="1" customWidth="1"/>
    <col min="17" max="18" width="13.8515625" style="1" customWidth="1"/>
    <col min="19" max="19" width="14.140625" style="1" customWidth="1"/>
    <col min="20" max="16384" width="9.140625" style="1" customWidth="1"/>
  </cols>
  <sheetData>
    <row r="1" spans="1:19" ht="16.5">
      <c r="A1" s="20" t="s">
        <v>32</v>
      </c>
      <c r="B1" s="19"/>
      <c r="C1" s="19"/>
      <c r="D1" s="19"/>
      <c r="E1" s="19"/>
      <c r="F1" s="19"/>
      <c r="G1" s="19"/>
      <c r="H1" s="19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6.5">
      <c r="A2" s="12" t="s">
        <v>19</v>
      </c>
      <c r="B2" s="255">
        <v>2015</v>
      </c>
      <c r="C2" s="256"/>
      <c r="D2" s="255">
        <v>2016</v>
      </c>
      <c r="E2" s="256"/>
      <c r="F2" s="255">
        <v>2017</v>
      </c>
      <c r="G2" s="256"/>
      <c r="H2" s="255">
        <v>2018</v>
      </c>
      <c r="I2" s="256"/>
      <c r="J2" s="255">
        <v>2019</v>
      </c>
      <c r="K2" s="256"/>
      <c r="L2" s="255">
        <v>2020</v>
      </c>
      <c r="M2" s="256"/>
      <c r="N2" s="255">
        <v>2021</v>
      </c>
      <c r="O2" s="256"/>
      <c r="P2" s="255">
        <v>2022</v>
      </c>
      <c r="Q2" s="256"/>
      <c r="R2" s="255">
        <v>2023</v>
      </c>
      <c r="S2" s="256"/>
    </row>
    <row r="3" spans="1:19" ht="16.5">
      <c r="A3" s="10"/>
      <c r="B3" s="11" t="s">
        <v>29</v>
      </c>
      <c r="C3" s="11" t="s">
        <v>30</v>
      </c>
      <c r="D3" s="11" t="s">
        <v>29</v>
      </c>
      <c r="E3" s="11" t="s">
        <v>30</v>
      </c>
      <c r="F3" s="11" t="s">
        <v>29</v>
      </c>
      <c r="G3" s="11" t="s">
        <v>30</v>
      </c>
      <c r="H3" s="11" t="s">
        <v>29</v>
      </c>
      <c r="I3" s="11" t="s">
        <v>30</v>
      </c>
      <c r="J3" s="11" t="s">
        <v>29</v>
      </c>
      <c r="K3" s="11" t="s">
        <v>30</v>
      </c>
      <c r="L3" s="11" t="s">
        <v>29</v>
      </c>
      <c r="M3" s="11" t="s">
        <v>30</v>
      </c>
      <c r="N3" s="11" t="s">
        <v>29</v>
      </c>
      <c r="O3" s="11" t="s">
        <v>30</v>
      </c>
      <c r="P3" s="11" t="s">
        <v>29</v>
      </c>
      <c r="Q3" s="11" t="s">
        <v>30</v>
      </c>
      <c r="R3" s="11" t="s">
        <v>29</v>
      </c>
      <c r="S3" s="11" t="s">
        <v>30</v>
      </c>
    </row>
    <row r="4" spans="1:19" ht="16.5">
      <c r="A4" s="38" t="s">
        <v>8</v>
      </c>
      <c r="B4" s="39"/>
      <c r="C4" s="39"/>
      <c r="D4" s="39">
        <v>3823089946</v>
      </c>
      <c r="E4" s="39">
        <v>675154730</v>
      </c>
      <c r="F4" s="39">
        <v>3823089946</v>
      </c>
      <c r="G4" s="39">
        <v>675154730</v>
      </c>
      <c r="H4" s="39">
        <v>4239093828</v>
      </c>
      <c r="I4" s="39">
        <v>656576893</v>
      </c>
      <c r="J4" s="39">
        <v>4369711669</v>
      </c>
      <c r="K4" s="39">
        <v>882625896</v>
      </c>
      <c r="L4" s="39">
        <v>4544174118</v>
      </c>
      <c r="M4" s="39">
        <v>1172278645</v>
      </c>
      <c r="N4" s="39">
        <v>4355819316</v>
      </c>
      <c r="O4" s="39">
        <v>2904988879</v>
      </c>
      <c r="P4" s="39">
        <v>4297473321</v>
      </c>
      <c r="Q4" s="39">
        <v>4315493635</v>
      </c>
      <c r="R4" s="39">
        <v>5855469004</v>
      </c>
      <c r="S4" s="39">
        <v>5254834902</v>
      </c>
    </row>
    <row r="5" spans="1:19" ht="16.5">
      <c r="A5" s="4" t="s">
        <v>9</v>
      </c>
      <c r="B5" s="5"/>
      <c r="C5" s="5"/>
      <c r="D5" s="5">
        <v>3523014800</v>
      </c>
      <c r="E5" s="5">
        <v>608490422</v>
      </c>
      <c r="F5" s="5">
        <v>3523014800</v>
      </c>
      <c r="G5" s="5">
        <v>608490422</v>
      </c>
      <c r="H5" s="5">
        <v>3877991736</v>
      </c>
      <c r="I5" s="5">
        <v>599168644</v>
      </c>
      <c r="J5" s="5">
        <v>3882337392</v>
      </c>
      <c r="K5" s="5">
        <v>766265594</v>
      </c>
      <c r="L5" s="5">
        <v>4041895666</v>
      </c>
      <c r="M5" s="5">
        <v>1321038465</v>
      </c>
      <c r="N5" s="5">
        <v>3968824289</v>
      </c>
      <c r="O5" s="5">
        <v>2607699589</v>
      </c>
      <c r="P5" s="5">
        <v>3918619188</v>
      </c>
      <c r="Q5" s="5">
        <v>3994860905</v>
      </c>
      <c r="R5" s="5">
        <v>5197384249</v>
      </c>
      <c r="S5" s="5">
        <v>4702881869</v>
      </c>
    </row>
    <row r="6" spans="1:19" ht="16.5">
      <c r="A6" s="38" t="s">
        <v>10</v>
      </c>
      <c r="B6" s="39"/>
      <c r="C6" s="39"/>
      <c r="D6" s="39">
        <v>3596389937</v>
      </c>
      <c r="E6" s="39">
        <v>624500511</v>
      </c>
      <c r="F6" s="39">
        <v>3596389937</v>
      </c>
      <c r="G6" s="39">
        <v>624500511</v>
      </c>
      <c r="H6" s="39">
        <v>4076639261</v>
      </c>
      <c r="I6" s="39">
        <v>681354773</v>
      </c>
      <c r="J6" s="39">
        <v>4401772164</v>
      </c>
      <c r="K6" s="39">
        <v>874002002</v>
      </c>
      <c r="L6" s="39">
        <v>4658607195</v>
      </c>
      <c r="M6" s="39">
        <v>1824791390</v>
      </c>
      <c r="N6" s="39">
        <v>4265019690</v>
      </c>
      <c r="O6" s="39">
        <v>2965817444</v>
      </c>
      <c r="P6" s="39">
        <v>4521015002</v>
      </c>
      <c r="Q6" s="39">
        <v>4724852884</v>
      </c>
      <c r="R6" s="39">
        <v>5854304950</v>
      </c>
      <c r="S6" s="39">
        <v>5173231723</v>
      </c>
    </row>
    <row r="7" spans="1:19" ht="16.5">
      <c r="A7" s="4" t="s">
        <v>11</v>
      </c>
      <c r="B7" s="5"/>
      <c r="C7" s="6"/>
      <c r="D7" s="5">
        <v>3297747878</v>
      </c>
      <c r="E7" s="5">
        <v>521197762</v>
      </c>
      <c r="F7" s="5">
        <v>3499640441</v>
      </c>
      <c r="G7" s="5">
        <v>586629208</v>
      </c>
      <c r="H7" s="5">
        <v>4036132297</v>
      </c>
      <c r="I7" s="5">
        <v>678145212</v>
      </c>
      <c r="J7" s="5">
        <v>4354874807</v>
      </c>
      <c r="K7" s="5">
        <v>867247115</v>
      </c>
      <c r="L7" s="5">
        <v>4196755563</v>
      </c>
      <c r="M7" s="5">
        <v>1917045073</v>
      </c>
      <c r="N7" s="5">
        <v>3708888927</v>
      </c>
      <c r="O7" s="5">
        <v>2811006375</v>
      </c>
      <c r="P7" s="5">
        <v>4532070224</v>
      </c>
      <c r="Q7" s="5">
        <v>4638734637</v>
      </c>
      <c r="R7" s="5">
        <v>5715456313</v>
      </c>
      <c r="S7" s="5">
        <v>5030510867</v>
      </c>
    </row>
    <row r="8" spans="1:19" ht="16.5">
      <c r="A8" s="38" t="s">
        <v>0</v>
      </c>
      <c r="B8" s="39"/>
      <c r="C8" s="39"/>
      <c r="D8" s="39">
        <v>3679977614</v>
      </c>
      <c r="E8" s="39">
        <v>577988874</v>
      </c>
      <c r="F8" s="39">
        <v>3668897137</v>
      </c>
      <c r="G8" s="39">
        <v>590329209</v>
      </c>
      <c r="H8" s="39">
        <v>4334503516</v>
      </c>
      <c r="I8" s="39">
        <v>769198569</v>
      </c>
      <c r="J8" s="39">
        <v>4389241930</v>
      </c>
      <c r="K8" s="39">
        <v>872136876</v>
      </c>
      <c r="L8" s="39">
        <v>4498587144</v>
      </c>
      <c r="M8" s="39">
        <v>2172135922</v>
      </c>
      <c r="N8" s="39">
        <v>4156345288</v>
      </c>
      <c r="O8" s="39">
        <v>3222217366</v>
      </c>
      <c r="P8" s="39">
        <v>4909117138</v>
      </c>
      <c r="Q8" s="39">
        <v>5130037503</v>
      </c>
      <c r="R8" s="39">
        <v>6311302499</v>
      </c>
      <c r="S8" s="39">
        <v>5473669674</v>
      </c>
    </row>
    <row r="9" spans="1:19" ht="16.5">
      <c r="A9" s="4" t="s">
        <v>12</v>
      </c>
      <c r="B9" s="5"/>
      <c r="C9" s="6"/>
      <c r="D9" s="5">
        <v>3705001105</v>
      </c>
      <c r="E9" s="5">
        <v>607807089</v>
      </c>
      <c r="F9" s="5">
        <v>3906966084</v>
      </c>
      <c r="G9" s="5">
        <v>648916909</v>
      </c>
      <c r="H9" s="5">
        <v>4524572753</v>
      </c>
      <c r="I9" s="5">
        <v>827487543</v>
      </c>
      <c r="J9" s="5">
        <v>4703504217</v>
      </c>
      <c r="K9" s="5">
        <v>921394308</v>
      </c>
      <c r="L9" s="5">
        <v>4604655297</v>
      </c>
      <c r="M9" s="5">
        <v>2314954555</v>
      </c>
      <c r="N9" s="5">
        <v>4275048656</v>
      </c>
      <c r="O9" s="5">
        <v>3625864545</v>
      </c>
      <c r="P9" s="5">
        <v>5111125345</v>
      </c>
      <c r="Q9" s="5">
        <v>5118121923</v>
      </c>
      <c r="R9" s="5">
        <v>6618001500</v>
      </c>
      <c r="S9" s="5">
        <v>5662310936</v>
      </c>
    </row>
    <row r="10" spans="1:19" ht="16.5">
      <c r="A10" s="38" t="s">
        <v>13</v>
      </c>
      <c r="B10" s="39"/>
      <c r="C10" s="39"/>
      <c r="D10" s="39">
        <v>3763070849</v>
      </c>
      <c r="E10" s="39">
        <v>673228979</v>
      </c>
      <c r="F10" s="39">
        <v>4246439008</v>
      </c>
      <c r="G10" s="39">
        <v>695091793</v>
      </c>
      <c r="H10" s="39">
        <v>4733433746</v>
      </c>
      <c r="I10" s="39">
        <v>884377604</v>
      </c>
      <c r="J10" s="39">
        <v>5090032458</v>
      </c>
      <c r="K10" s="39">
        <v>1033139640</v>
      </c>
      <c r="L10" s="39">
        <v>4834300614</v>
      </c>
      <c r="M10" s="39">
        <v>2504393768</v>
      </c>
      <c r="N10" s="39">
        <v>4451388684</v>
      </c>
      <c r="O10" s="39">
        <v>3872783146</v>
      </c>
      <c r="P10" s="39">
        <v>5592881236</v>
      </c>
      <c r="Q10" s="39">
        <v>5414676979</v>
      </c>
      <c r="R10" s="39">
        <v>7082166172</v>
      </c>
      <c r="S10" s="39">
        <v>5995833342</v>
      </c>
    </row>
    <row r="11" spans="1:19" ht="16.5">
      <c r="A11" s="4" t="s">
        <v>14</v>
      </c>
      <c r="B11" s="5"/>
      <c r="C11" s="5"/>
      <c r="D11" s="5">
        <v>3830678375</v>
      </c>
      <c r="E11" s="5">
        <v>696045004</v>
      </c>
      <c r="F11" s="5">
        <v>4330569350</v>
      </c>
      <c r="G11" s="5">
        <v>686124544</v>
      </c>
      <c r="H11" s="5">
        <v>4679511844</v>
      </c>
      <c r="I11" s="5">
        <v>908712876</v>
      </c>
      <c r="J11" s="5">
        <v>5035943180</v>
      </c>
      <c r="K11" s="5">
        <v>1035229173</v>
      </c>
      <c r="L11" s="5">
        <v>4799259595</v>
      </c>
      <c r="M11" s="5">
        <v>2626429314</v>
      </c>
      <c r="N11" s="5">
        <v>4568740839</v>
      </c>
      <c r="O11" s="5">
        <v>4006410080</v>
      </c>
      <c r="P11" s="5">
        <v>5773647918</v>
      </c>
      <c r="Q11" s="5">
        <v>5506844511</v>
      </c>
      <c r="R11" s="5">
        <v>7184783845</v>
      </c>
      <c r="S11" s="5">
        <v>5845460837</v>
      </c>
    </row>
    <row r="12" spans="1:19" ht="16.5">
      <c r="A12" s="38" t="s">
        <v>15</v>
      </c>
      <c r="B12" s="39"/>
      <c r="C12" s="39"/>
      <c r="D12" s="39">
        <v>3819863361</v>
      </c>
      <c r="E12" s="39">
        <v>696319251</v>
      </c>
      <c r="F12" s="39">
        <v>4290104693</v>
      </c>
      <c r="G12" s="39">
        <v>660874837</v>
      </c>
      <c r="H12" s="39">
        <v>4568653790</v>
      </c>
      <c r="I12" s="39">
        <v>1021610290</v>
      </c>
      <c r="J12" s="39">
        <v>4986416807</v>
      </c>
      <c r="K12" s="39">
        <v>1026571681</v>
      </c>
      <c r="L12" s="39">
        <v>4580883455</v>
      </c>
      <c r="M12" s="39">
        <v>2595107032</v>
      </c>
      <c r="N12" s="39">
        <v>4256960722</v>
      </c>
      <c r="O12" s="39">
        <v>4034330382</v>
      </c>
      <c r="P12" s="39">
        <v>5737888928</v>
      </c>
      <c r="Q12" s="39">
        <v>5340313716</v>
      </c>
      <c r="R12" s="39">
        <v>7047888724</v>
      </c>
      <c r="S12" s="39">
        <v>5913398438</v>
      </c>
    </row>
    <row r="13" spans="1:19" ht="16.5">
      <c r="A13" s="4" t="s">
        <v>16</v>
      </c>
      <c r="B13" s="5"/>
      <c r="C13" s="5"/>
      <c r="D13" s="5">
        <v>3963938137</v>
      </c>
      <c r="E13" s="5">
        <v>723433771</v>
      </c>
      <c r="F13" s="5">
        <v>4529365035</v>
      </c>
      <c r="G13" s="5">
        <v>686467129</v>
      </c>
      <c r="H13" s="5">
        <v>4642411672</v>
      </c>
      <c r="I13" s="5">
        <v>867314724</v>
      </c>
      <c r="J13" s="5">
        <v>5024686381</v>
      </c>
      <c r="K13" s="5">
        <v>1075295208</v>
      </c>
      <c r="L13" s="5">
        <v>4768988713</v>
      </c>
      <c r="M13" s="5">
        <v>2826113294</v>
      </c>
      <c r="N13" s="5">
        <v>4558610370</v>
      </c>
      <c r="O13" s="5">
        <v>4292826008</v>
      </c>
      <c r="P13" s="5">
        <v>6244708316</v>
      </c>
      <c r="Q13" s="5">
        <v>5338064815</v>
      </c>
      <c r="R13" s="5"/>
      <c r="S13" s="5"/>
    </row>
    <row r="14" spans="1:19" ht="16.5">
      <c r="A14" s="38" t="s">
        <v>17</v>
      </c>
      <c r="B14" s="39"/>
      <c r="C14" s="39"/>
      <c r="D14" s="39">
        <v>3808341521</v>
      </c>
      <c r="E14" s="39">
        <v>690627360</v>
      </c>
      <c r="F14" s="39">
        <v>4361079113</v>
      </c>
      <c r="G14" s="39">
        <v>655426573</v>
      </c>
      <c r="H14" s="39">
        <v>4414472078</v>
      </c>
      <c r="I14" s="39">
        <v>850835476</v>
      </c>
      <c r="J14" s="39">
        <v>4802379880</v>
      </c>
      <c r="K14" s="39">
        <v>1056401443</v>
      </c>
      <c r="L14" s="39">
        <v>4492871227</v>
      </c>
      <c r="M14" s="39">
        <v>2844858449</v>
      </c>
      <c r="N14" s="39">
        <v>4495251197</v>
      </c>
      <c r="O14" s="39">
        <v>4304064988</v>
      </c>
      <c r="P14" s="39">
        <v>5921563965</v>
      </c>
      <c r="Q14" s="39">
        <v>5118115171</v>
      </c>
      <c r="R14" s="39"/>
      <c r="S14" s="39"/>
    </row>
    <row r="15" spans="1:19" ht="16.5">
      <c r="A15" s="4" t="s">
        <v>18</v>
      </c>
      <c r="B15" s="5"/>
      <c r="C15" s="5"/>
      <c r="D15" s="5">
        <v>3931602461</v>
      </c>
      <c r="E15" s="5">
        <v>712052086</v>
      </c>
      <c r="F15" s="5">
        <v>4466481405</v>
      </c>
      <c r="G15" s="5">
        <v>693387707</v>
      </c>
      <c r="H15" s="5">
        <v>4460573294</v>
      </c>
      <c r="I15" s="5">
        <v>899183404</v>
      </c>
      <c r="J15" s="5">
        <v>4771179596</v>
      </c>
      <c r="K15" s="5">
        <v>1160684884</v>
      </c>
      <c r="L15" s="5">
        <v>4540558132</v>
      </c>
      <c r="M15" s="5">
        <v>2965393335</v>
      </c>
      <c r="N15" s="5">
        <v>4584037992</v>
      </c>
      <c r="O15" s="5">
        <v>4546908227</v>
      </c>
      <c r="P15" s="5">
        <v>6118452484</v>
      </c>
      <c r="Q15" s="5">
        <v>5311477422</v>
      </c>
      <c r="R15" s="5"/>
      <c r="S15" s="5"/>
    </row>
    <row r="16" spans="1:19" ht="16.5">
      <c r="A16" s="12" t="s">
        <v>2</v>
      </c>
      <c r="B16" s="21">
        <f aca="true" t="shared" si="0" ref="B16:O16">SUM(B4:B15)</f>
        <v>0</v>
      </c>
      <c r="C16" s="21">
        <f t="shared" si="0"/>
        <v>0</v>
      </c>
      <c r="D16" s="21">
        <f t="shared" si="0"/>
        <v>44742715984</v>
      </c>
      <c r="E16" s="21">
        <f t="shared" si="0"/>
        <v>7806845839</v>
      </c>
      <c r="F16" s="21">
        <f t="shared" si="0"/>
        <v>48242036949</v>
      </c>
      <c r="G16" s="21">
        <f t="shared" si="0"/>
        <v>7811393572</v>
      </c>
      <c r="H16" s="21">
        <f t="shared" si="0"/>
        <v>52587989815</v>
      </c>
      <c r="I16" s="21">
        <f t="shared" si="0"/>
        <v>9643966008</v>
      </c>
      <c r="J16" s="21">
        <f t="shared" si="0"/>
        <v>55812080481</v>
      </c>
      <c r="K16" s="21">
        <f t="shared" si="0"/>
        <v>11570993820</v>
      </c>
      <c r="L16" s="21">
        <f t="shared" si="0"/>
        <v>54561536719</v>
      </c>
      <c r="M16" s="21">
        <f t="shared" si="0"/>
        <v>27084539242</v>
      </c>
      <c r="N16" s="21">
        <f t="shared" si="0"/>
        <v>51644935970</v>
      </c>
      <c r="O16" s="21">
        <f t="shared" si="0"/>
        <v>43194917029</v>
      </c>
      <c r="P16" s="21">
        <f>SUM(P4:P15)</f>
        <v>62678563065</v>
      </c>
      <c r="Q16" s="21">
        <f>SUM(Q4:Q15)</f>
        <v>59951594101</v>
      </c>
      <c r="R16" s="21">
        <f>SUM(R4:R15)</f>
        <v>56866757256</v>
      </c>
      <c r="S16" s="21">
        <f>SUM(S4:S15)</f>
        <v>49052132588</v>
      </c>
    </row>
    <row r="17" spans="1:8" ht="16.5">
      <c r="A17" s="9" t="s">
        <v>28</v>
      </c>
      <c r="B17" s="4"/>
      <c r="C17" s="4"/>
      <c r="D17" s="4"/>
      <c r="E17" s="4"/>
      <c r="F17" s="4"/>
      <c r="G17" s="4"/>
      <c r="H17" s="4"/>
    </row>
    <row r="21" ht="16.5">
      <c r="H21" s="43"/>
    </row>
    <row r="22" ht="16.5">
      <c r="Q22" s="43"/>
    </row>
  </sheetData>
  <sheetProtection/>
  <mergeCells count="9">
    <mergeCell ref="R2:S2"/>
    <mergeCell ref="P2:Q2"/>
    <mergeCell ref="N2:O2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1:X74"/>
  <sheetViews>
    <sheetView zoomScalePageLayoutView="0" workbookViewId="0" topLeftCell="B1">
      <selection activeCell="S7" sqref="S7"/>
    </sheetView>
  </sheetViews>
  <sheetFormatPr defaultColWidth="10.8515625" defaultRowHeight="15"/>
  <cols>
    <col min="1" max="1" width="4.7109375" style="4" customWidth="1"/>
    <col min="2" max="2" width="13.140625" style="4" bestFit="1" customWidth="1"/>
    <col min="3" max="14" width="10.8515625" style="4" customWidth="1"/>
    <col min="15" max="15" width="12.421875" style="4" bestFit="1" customWidth="1"/>
    <col min="16" max="16384" width="10.8515625" style="4" customWidth="1"/>
  </cols>
  <sheetData>
    <row r="1" s="63" customFormat="1" ht="16.5">
      <c r="O1" s="63">
        <v>2023</v>
      </c>
    </row>
    <row r="2" spans="2:15" s="63" customFormat="1" ht="16.5">
      <c r="B2" s="12" t="s">
        <v>35</v>
      </c>
      <c r="C2" s="12" t="s">
        <v>8</v>
      </c>
      <c r="D2" s="12" t="s">
        <v>9</v>
      </c>
      <c r="E2" s="12" t="s">
        <v>10</v>
      </c>
      <c r="F2" s="12" t="s">
        <v>11</v>
      </c>
      <c r="G2" s="12" t="s">
        <v>0</v>
      </c>
      <c r="H2" s="12" t="s">
        <v>12</v>
      </c>
      <c r="I2" s="12" t="s">
        <v>13</v>
      </c>
      <c r="J2" s="12" t="s">
        <v>14</v>
      </c>
      <c r="K2" s="12" t="s">
        <v>15</v>
      </c>
      <c r="L2" s="12" t="s">
        <v>16</v>
      </c>
      <c r="M2" s="12" t="s">
        <v>17</v>
      </c>
      <c r="N2" s="12" t="s">
        <v>18</v>
      </c>
      <c r="O2" s="12" t="s">
        <v>2</v>
      </c>
    </row>
    <row r="3" spans="2:24" s="63" customFormat="1" ht="16.5">
      <c r="B3" s="68" t="s">
        <v>36</v>
      </c>
      <c r="C3" s="39">
        <v>214274656.5</v>
      </c>
      <c r="D3" s="39">
        <v>199880954.7</v>
      </c>
      <c r="E3" s="39">
        <v>224013100</v>
      </c>
      <c r="F3" s="39">
        <v>258075069.6</v>
      </c>
      <c r="G3" s="39">
        <v>260772584.2</v>
      </c>
      <c r="H3" s="39">
        <v>247025437.3</v>
      </c>
      <c r="I3" s="39">
        <v>227084069.3</v>
      </c>
      <c r="J3" s="39">
        <v>219824811.268</v>
      </c>
      <c r="K3" s="39">
        <v>213485330.213</v>
      </c>
      <c r="L3" s="39"/>
      <c r="M3" s="39"/>
      <c r="N3" s="39"/>
      <c r="O3" s="39"/>
      <c r="R3" s="5"/>
      <c r="S3" s="5"/>
      <c r="T3" s="5"/>
      <c r="V3" s="5"/>
      <c r="W3" s="5"/>
      <c r="X3" s="5"/>
    </row>
    <row r="4" spans="2:24" s="63" customFormat="1" ht="16.5">
      <c r="B4" s="63" t="s">
        <v>37</v>
      </c>
      <c r="C4" s="5">
        <v>625927755</v>
      </c>
      <c r="D4" s="5">
        <v>573973887.999999</v>
      </c>
      <c r="E4" s="5">
        <v>623451329</v>
      </c>
      <c r="F4" s="5">
        <v>524680705.9999999</v>
      </c>
      <c r="G4" s="5">
        <v>592381233.0000002</v>
      </c>
      <c r="H4" s="5">
        <v>590912951.9999993</v>
      </c>
      <c r="I4" s="5">
        <v>644231582.097224</v>
      </c>
      <c r="J4" s="5">
        <v>652577341.9999998</v>
      </c>
      <c r="K4" s="5">
        <v>612960106.047</v>
      </c>
      <c r="L4" s="5"/>
      <c r="M4" s="5"/>
      <c r="N4" s="5"/>
      <c r="O4" s="5"/>
      <c r="R4" s="5"/>
      <c r="S4" s="5"/>
      <c r="T4" s="5"/>
      <c r="V4" s="5"/>
      <c r="W4" s="5"/>
      <c r="X4" s="5"/>
    </row>
    <row r="5" spans="2:24" s="63" customFormat="1" ht="16.5">
      <c r="B5" s="68" t="s">
        <v>38</v>
      </c>
      <c r="C5" s="39">
        <v>6422371.1</v>
      </c>
      <c r="D5" s="39">
        <v>5789492</v>
      </c>
      <c r="E5" s="39">
        <v>6401036</v>
      </c>
      <c r="F5" s="39">
        <v>5938694</v>
      </c>
      <c r="G5" s="39">
        <v>6352195</v>
      </c>
      <c r="H5" s="39">
        <v>7120914</v>
      </c>
      <c r="I5" s="39">
        <v>8595303</v>
      </c>
      <c r="J5" s="39">
        <v>8522042</v>
      </c>
      <c r="K5" s="39">
        <v>8454502</v>
      </c>
      <c r="L5" s="39"/>
      <c r="M5" s="39"/>
      <c r="N5" s="39"/>
      <c r="O5" s="39"/>
      <c r="R5" s="5"/>
      <c r="S5" s="5"/>
      <c r="T5" s="5"/>
      <c r="V5" s="5"/>
      <c r="W5" s="5"/>
      <c r="X5" s="5"/>
    </row>
    <row r="6" spans="2:24" s="63" customFormat="1" ht="16.5">
      <c r="B6" s="63" t="s">
        <v>39</v>
      </c>
      <c r="C6" s="5">
        <v>14892019.999999996</v>
      </c>
      <c r="D6" s="5">
        <v>15198870.000000022</v>
      </c>
      <c r="E6" s="5">
        <v>15578529.999999983</v>
      </c>
      <c r="F6" s="5">
        <v>12965870.000000002</v>
      </c>
      <c r="G6" s="5">
        <v>16243680</v>
      </c>
      <c r="H6" s="5">
        <v>16413310.000000011</v>
      </c>
      <c r="I6" s="5">
        <v>18246399.999999966</v>
      </c>
      <c r="J6" s="5">
        <v>18213800.000000045</v>
      </c>
      <c r="K6" s="5">
        <v>19391449.99999997</v>
      </c>
      <c r="L6" s="5"/>
      <c r="M6" s="5"/>
      <c r="N6" s="5"/>
      <c r="O6" s="5"/>
      <c r="R6" s="5"/>
      <c r="S6" s="5"/>
      <c r="T6" s="5"/>
      <c r="V6" s="5"/>
      <c r="W6" s="5"/>
      <c r="X6" s="5"/>
    </row>
    <row r="7" spans="2:24" s="63" customFormat="1" ht="16.5">
      <c r="B7" s="139" t="s">
        <v>2</v>
      </c>
      <c r="C7" s="140">
        <f>SUM(C3:C6)</f>
        <v>861516802.6</v>
      </c>
      <c r="D7" s="140">
        <f aca="true" t="shared" si="0" ref="D7:O7">SUM(D3:D6)</f>
        <v>794843204.6999991</v>
      </c>
      <c r="E7" s="140">
        <f t="shared" si="0"/>
        <v>869443995</v>
      </c>
      <c r="F7" s="140">
        <f t="shared" si="0"/>
        <v>801660339.5999999</v>
      </c>
      <c r="G7" s="140">
        <f t="shared" si="0"/>
        <v>875749692.2000003</v>
      </c>
      <c r="H7" s="140">
        <f t="shared" si="0"/>
        <v>861472613.2999992</v>
      </c>
      <c r="I7" s="140">
        <f t="shared" si="0"/>
        <v>898157354.397224</v>
      </c>
      <c r="J7" s="140">
        <f t="shared" si="0"/>
        <v>899137995.2679998</v>
      </c>
      <c r="K7" s="140">
        <f t="shared" si="0"/>
        <v>854291388.26</v>
      </c>
      <c r="L7" s="140">
        <f t="shared" si="0"/>
        <v>0</v>
      </c>
      <c r="M7" s="140">
        <f t="shared" si="0"/>
        <v>0</v>
      </c>
      <c r="N7" s="140">
        <f t="shared" si="0"/>
        <v>0</v>
      </c>
      <c r="O7" s="140">
        <f t="shared" si="0"/>
        <v>0</v>
      </c>
      <c r="V7" s="5"/>
      <c r="W7" s="5"/>
      <c r="X7" s="5"/>
    </row>
    <row r="9" ht="16.5">
      <c r="O9" s="4">
        <v>2022</v>
      </c>
    </row>
    <row r="10" spans="2:15" ht="16.5">
      <c r="B10" s="12" t="s">
        <v>35</v>
      </c>
      <c r="C10" s="12" t="s">
        <v>8</v>
      </c>
      <c r="D10" s="12" t="s">
        <v>9</v>
      </c>
      <c r="E10" s="12" t="s">
        <v>10</v>
      </c>
      <c r="F10" s="12" t="s">
        <v>11</v>
      </c>
      <c r="G10" s="12" t="s">
        <v>0</v>
      </c>
      <c r="H10" s="12" t="s">
        <v>12</v>
      </c>
      <c r="I10" s="12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2</v>
      </c>
    </row>
    <row r="11" spans="2:15" ht="16.5">
      <c r="B11" s="68" t="s">
        <v>36</v>
      </c>
      <c r="C11" s="39">
        <v>224110767.2</v>
      </c>
      <c r="D11" s="39">
        <v>220397255.8</v>
      </c>
      <c r="E11" s="39">
        <v>251880225</v>
      </c>
      <c r="F11" s="39">
        <v>236386027.1</v>
      </c>
      <c r="G11" s="39">
        <v>235146620.8</v>
      </c>
      <c r="H11" s="39">
        <v>204232902</v>
      </c>
      <c r="I11" s="39">
        <v>206184073.1</v>
      </c>
      <c r="J11" s="39">
        <v>198955501.4</v>
      </c>
      <c r="K11" s="39">
        <v>192429737.8</v>
      </c>
      <c r="L11" s="39">
        <v>193539967.5</v>
      </c>
      <c r="M11" s="39">
        <v>178849548.9</v>
      </c>
      <c r="N11" s="39">
        <v>210120217</v>
      </c>
      <c r="O11" s="39">
        <f>SUM(C11:N11)</f>
        <v>2552232843.6</v>
      </c>
    </row>
    <row r="12" spans="2:15" ht="16.5">
      <c r="B12" s="4" t="s">
        <v>37</v>
      </c>
      <c r="C12" s="5">
        <v>539205017</v>
      </c>
      <c r="D12" s="5">
        <v>461575372.99999976</v>
      </c>
      <c r="E12" s="5">
        <v>544531944.9999999</v>
      </c>
      <c r="F12" s="5">
        <v>511053042</v>
      </c>
      <c r="G12" s="5">
        <v>575952991</v>
      </c>
      <c r="H12" s="5">
        <v>553940370.2</v>
      </c>
      <c r="I12" s="5">
        <v>546069491</v>
      </c>
      <c r="J12" s="5">
        <v>567845163.0000004</v>
      </c>
      <c r="K12" s="5">
        <v>566856026.0000001</v>
      </c>
      <c r="L12" s="5">
        <v>597222138.9999999</v>
      </c>
      <c r="M12" s="5">
        <v>572410928.9999992</v>
      </c>
      <c r="N12" s="5">
        <v>599310317.1559998</v>
      </c>
      <c r="O12" s="5">
        <f>SUM(C12:N12)</f>
        <v>6635972803.355999</v>
      </c>
    </row>
    <row r="13" spans="2:15" ht="16.5">
      <c r="B13" s="68" t="s">
        <v>38</v>
      </c>
      <c r="C13" s="39">
        <v>10896921</v>
      </c>
      <c r="D13" s="39">
        <v>10005245</v>
      </c>
      <c r="E13" s="39">
        <v>11493190</v>
      </c>
      <c r="F13" s="39">
        <v>8514901</v>
      </c>
      <c r="G13" s="39">
        <v>9046889</v>
      </c>
      <c r="H13" s="39">
        <v>9383831</v>
      </c>
      <c r="I13" s="39">
        <v>11433293</v>
      </c>
      <c r="J13" s="39">
        <v>12098005</v>
      </c>
      <c r="K13" s="39">
        <v>11563937</v>
      </c>
      <c r="L13" s="39">
        <v>13233835</v>
      </c>
      <c r="M13" s="39">
        <v>9234580.4</v>
      </c>
      <c r="N13" s="39">
        <v>6894466.1</v>
      </c>
      <c r="O13" s="39">
        <f>SUM(C13:N13)</f>
        <v>123799093.5</v>
      </c>
    </row>
    <row r="14" spans="2:15" ht="16.5">
      <c r="B14" s="4" t="s">
        <v>39</v>
      </c>
      <c r="C14" s="5">
        <v>12971799.999999989</v>
      </c>
      <c r="D14" s="5">
        <v>11081709.999999993</v>
      </c>
      <c r="E14" s="5">
        <v>12107510.00000001</v>
      </c>
      <c r="F14" s="5">
        <v>12662329.999999987</v>
      </c>
      <c r="G14" s="5">
        <v>12597730.000000011</v>
      </c>
      <c r="H14" s="5">
        <v>13918000</v>
      </c>
      <c r="I14" s="5">
        <v>14961140.000000015</v>
      </c>
      <c r="J14" s="5">
        <v>14144389.999999985</v>
      </c>
      <c r="K14" s="5">
        <v>11591380.000000004</v>
      </c>
      <c r="L14" s="5">
        <v>10644810</v>
      </c>
      <c r="M14" s="5">
        <v>10575500</v>
      </c>
      <c r="N14" s="5">
        <v>12989659.999999981</v>
      </c>
      <c r="O14" s="5">
        <f>SUM(C14:N14)</f>
        <v>150245959.99999997</v>
      </c>
    </row>
    <row r="15" spans="2:15" ht="16.5">
      <c r="B15" s="139" t="s">
        <v>2</v>
      </c>
      <c r="C15" s="140">
        <f>SUM(C11:C14)</f>
        <v>787184505.2</v>
      </c>
      <c r="D15" s="140">
        <f aca="true" t="shared" si="1" ref="D15:O15">SUM(D11:D14)</f>
        <v>703059583.7999997</v>
      </c>
      <c r="E15" s="140">
        <f t="shared" si="1"/>
        <v>820012869.9999999</v>
      </c>
      <c r="F15" s="140">
        <f t="shared" si="1"/>
        <v>768616300.1</v>
      </c>
      <c r="G15" s="140">
        <f t="shared" si="1"/>
        <v>832744230.8</v>
      </c>
      <c r="H15" s="140">
        <f t="shared" si="1"/>
        <v>781475103.2</v>
      </c>
      <c r="I15" s="140">
        <f t="shared" si="1"/>
        <v>778647997.1</v>
      </c>
      <c r="J15" s="140">
        <f t="shared" si="1"/>
        <v>793043059.4000003</v>
      </c>
      <c r="K15" s="140">
        <f t="shared" si="1"/>
        <v>782441080.8000002</v>
      </c>
      <c r="L15" s="140">
        <f t="shared" si="1"/>
        <v>814640751.4999999</v>
      </c>
      <c r="M15" s="140">
        <f t="shared" si="1"/>
        <v>771070558.2999991</v>
      </c>
      <c r="N15" s="140">
        <f t="shared" si="1"/>
        <v>829314660.2559998</v>
      </c>
      <c r="O15" s="140">
        <f t="shared" si="1"/>
        <v>9462250700.456</v>
      </c>
    </row>
    <row r="17" ht="16.5">
      <c r="O17" s="4">
        <v>2021</v>
      </c>
    </row>
    <row r="18" spans="2:15" ht="16.5">
      <c r="B18" s="12" t="s">
        <v>35</v>
      </c>
      <c r="C18" s="12" t="s">
        <v>8</v>
      </c>
      <c r="D18" s="12" t="s">
        <v>9</v>
      </c>
      <c r="E18" s="12" t="s">
        <v>10</v>
      </c>
      <c r="F18" s="12" t="s">
        <v>11</v>
      </c>
      <c r="G18" s="12" t="s">
        <v>0</v>
      </c>
      <c r="H18" s="12" t="s">
        <v>12</v>
      </c>
      <c r="I18" s="12" t="s">
        <v>13</v>
      </c>
      <c r="J18" s="12" t="s">
        <v>14</v>
      </c>
      <c r="K18" s="12" t="s">
        <v>15</v>
      </c>
      <c r="L18" s="12" t="s">
        <v>16</v>
      </c>
      <c r="M18" s="12" t="s">
        <v>17</v>
      </c>
      <c r="N18" s="12" t="s">
        <v>18</v>
      </c>
      <c r="O18" s="12" t="s">
        <v>2</v>
      </c>
    </row>
    <row r="19" spans="2:15" ht="16.5">
      <c r="B19" s="68" t="s">
        <v>36</v>
      </c>
      <c r="C19" s="39">
        <v>192703615</v>
      </c>
      <c r="D19" s="39">
        <v>214544922</v>
      </c>
      <c r="E19" s="39">
        <v>209861985</v>
      </c>
      <c r="F19" s="39">
        <v>219775015.336</v>
      </c>
      <c r="G19" s="39">
        <v>267747078.336</v>
      </c>
      <c r="H19" s="39">
        <v>237004588</v>
      </c>
      <c r="I19" s="39">
        <v>260733368</v>
      </c>
      <c r="J19" s="39">
        <v>262691500</v>
      </c>
      <c r="K19" s="39">
        <v>243099607</v>
      </c>
      <c r="L19" s="39">
        <v>187562860</v>
      </c>
      <c r="M19" s="39">
        <v>199255933</v>
      </c>
      <c r="N19" s="39">
        <v>223374742</v>
      </c>
      <c r="O19" s="39">
        <f>SUM(C19:N19)</f>
        <v>2718355213.672</v>
      </c>
    </row>
    <row r="20" spans="2:15" ht="16.5">
      <c r="B20" s="4" t="s">
        <v>37</v>
      </c>
      <c r="C20" s="5">
        <v>459641244</v>
      </c>
      <c r="D20" s="5">
        <v>391570229</v>
      </c>
      <c r="E20" s="5">
        <v>452963707</v>
      </c>
      <c r="F20" s="5">
        <v>401546199</v>
      </c>
      <c r="G20" s="5">
        <v>341681603</v>
      </c>
      <c r="H20" s="5">
        <v>354513094</v>
      </c>
      <c r="I20" s="5">
        <v>422560809</v>
      </c>
      <c r="J20" s="5">
        <v>414787264</v>
      </c>
      <c r="K20" s="5">
        <v>460798516</v>
      </c>
      <c r="L20" s="5">
        <v>453644757</v>
      </c>
      <c r="M20" s="5">
        <v>448925915</v>
      </c>
      <c r="N20" s="5">
        <v>431350381</v>
      </c>
      <c r="O20" s="5">
        <f>SUM(C20:N20)</f>
        <v>5033983718</v>
      </c>
    </row>
    <row r="21" spans="2:15" ht="16.5">
      <c r="B21" s="68" t="s">
        <v>38</v>
      </c>
      <c r="C21" s="39">
        <v>7947661</v>
      </c>
      <c r="D21" s="39">
        <v>7746871</v>
      </c>
      <c r="E21" s="39">
        <v>7515881</v>
      </c>
      <c r="F21" s="39">
        <v>6898743</v>
      </c>
      <c r="G21" s="39">
        <v>6994839</v>
      </c>
      <c r="H21" s="39">
        <v>7908809</v>
      </c>
      <c r="I21" s="39">
        <v>9227896</v>
      </c>
      <c r="J21" s="39">
        <v>9266687</v>
      </c>
      <c r="K21" s="39">
        <v>9443354</v>
      </c>
      <c r="L21" s="39">
        <v>9017515</v>
      </c>
      <c r="M21" s="39">
        <v>7730262</v>
      </c>
      <c r="N21" s="39">
        <v>8787188</v>
      </c>
      <c r="O21" s="39">
        <f>SUM(C21:N21)</f>
        <v>98485706</v>
      </c>
    </row>
    <row r="22" spans="2:15" ht="16.5">
      <c r="B22" s="4" t="s">
        <v>39</v>
      </c>
      <c r="C22" s="5">
        <v>10361170.000000013</v>
      </c>
      <c r="D22" s="5">
        <v>9745649.999999994</v>
      </c>
      <c r="E22" s="5">
        <v>10453769.999999989</v>
      </c>
      <c r="F22" s="5">
        <v>9475350.000000006</v>
      </c>
      <c r="G22" s="5">
        <v>10466179.999999993</v>
      </c>
      <c r="H22" s="5">
        <v>18365670.000000015</v>
      </c>
      <c r="I22" s="5">
        <v>12948530</v>
      </c>
      <c r="J22" s="5">
        <v>13080989.99999999</v>
      </c>
      <c r="K22" s="5">
        <v>12501220</v>
      </c>
      <c r="L22" s="5">
        <v>12725019.999999989</v>
      </c>
      <c r="M22" s="5">
        <v>12248070.000000007</v>
      </c>
      <c r="N22" s="5">
        <v>11648920.000000013</v>
      </c>
      <c r="O22" s="5">
        <f>SUM(C22:N22)</f>
        <v>144020539.99999997</v>
      </c>
    </row>
    <row r="23" spans="2:15" ht="16.5">
      <c r="B23" s="139" t="s">
        <v>2</v>
      </c>
      <c r="C23" s="140">
        <f>SUM(C19:C22)</f>
        <v>670653690</v>
      </c>
      <c r="D23" s="140">
        <f aca="true" t="shared" si="2" ref="D23:N23">SUM(D19:D22)</f>
        <v>623607672</v>
      </c>
      <c r="E23" s="140">
        <f t="shared" si="2"/>
        <v>680795343</v>
      </c>
      <c r="F23" s="140">
        <f t="shared" si="2"/>
        <v>637695307.336</v>
      </c>
      <c r="G23" s="140">
        <f t="shared" si="2"/>
        <v>626889700.336</v>
      </c>
      <c r="H23" s="140">
        <f t="shared" si="2"/>
        <v>617792161</v>
      </c>
      <c r="I23" s="140">
        <f t="shared" si="2"/>
        <v>705470603</v>
      </c>
      <c r="J23" s="140">
        <f t="shared" si="2"/>
        <v>699826441</v>
      </c>
      <c r="K23" s="140">
        <f t="shared" si="2"/>
        <v>725842697</v>
      </c>
      <c r="L23" s="140">
        <f t="shared" si="2"/>
        <v>662950152</v>
      </c>
      <c r="M23" s="140">
        <f t="shared" si="2"/>
        <v>668160180</v>
      </c>
      <c r="N23" s="140">
        <f t="shared" si="2"/>
        <v>675161231</v>
      </c>
      <c r="O23" s="140">
        <f>SUM(O19:O22)</f>
        <v>7994845177.672</v>
      </c>
    </row>
    <row r="24" spans="3:14" ht="16.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ht="16.5">
      <c r="O25" s="4">
        <v>2020</v>
      </c>
    </row>
    <row r="26" spans="2:15" ht="16.5">
      <c r="B26" s="12" t="s">
        <v>35</v>
      </c>
      <c r="C26" s="12" t="s">
        <v>8</v>
      </c>
      <c r="D26" s="12" t="s">
        <v>9</v>
      </c>
      <c r="E26" s="12" t="s">
        <v>10</v>
      </c>
      <c r="F26" s="12" t="s">
        <v>11</v>
      </c>
      <c r="G26" s="12" t="s">
        <v>0</v>
      </c>
      <c r="H26" s="12" t="s">
        <v>12</v>
      </c>
      <c r="I26" s="12" t="s">
        <v>13</v>
      </c>
      <c r="J26" s="12" t="s">
        <v>14</v>
      </c>
      <c r="K26" s="12" t="s">
        <v>15</v>
      </c>
      <c r="L26" s="12" t="s">
        <v>16</v>
      </c>
      <c r="M26" s="12" t="s">
        <v>17</v>
      </c>
      <c r="N26" s="12" t="s">
        <v>18</v>
      </c>
      <c r="O26" s="12" t="s">
        <v>2</v>
      </c>
    </row>
    <row r="27" spans="2:15" ht="16.5">
      <c r="B27" s="68" t="s">
        <v>36</v>
      </c>
      <c r="C27" s="39">
        <v>251838469</v>
      </c>
      <c r="D27" s="39">
        <v>281106560</v>
      </c>
      <c r="E27" s="39">
        <v>260731028</v>
      </c>
      <c r="F27" s="39">
        <v>280022645</v>
      </c>
      <c r="G27" s="39">
        <v>313371877</v>
      </c>
      <c r="H27" s="39">
        <v>284350655</v>
      </c>
      <c r="I27" s="39">
        <v>282989455</v>
      </c>
      <c r="J27" s="39">
        <v>263661631</v>
      </c>
      <c r="K27" s="39">
        <v>221595075</v>
      </c>
      <c r="L27" s="39">
        <v>229081742.21</v>
      </c>
      <c r="M27" s="39">
        <v>230151764</v>
      </c>
      <c r="N27" s="39">
        <v>240252692</v>
      </c>
      <c r="O27" s="39">
        <f>SUM(C27:N27)</f>
        <v>3139153593.21</v>
      </c>
    </row>
    <row r="28" spans="2:15" ht="16.5">
      <c r="B28" s="4" t="s">
        <v>37</v>
      </c>
      <c r="C28" s="5">
        <v>409980642</v>
      </c>
      <c r="D28" s="5">
        <v>355197815</v>
      </c>
      <c r="E28" s="5">
        <v>392712612</v>
      </c>
      <c r="F28" s="5">
        <v>301203197</v>
      </c>
      <c r="G28" s="5">
        <v>273367913</v>
      </c>
      <c r="H28" s="5">
        <v>313586870</v>
      </c>
      <c r="I28" s="5">
        <v>329742772</v>
      </c>
      <c r="J28" s="5">
        <v>372010403</v>
      </c>
      <c r="K28" s="5">
        <v>423931536.7</v>
      </c>
      <c r="L28" s="5">
        <v>437045067</v>
      </c>
      <c r="M28" s="5">
        <v>435493285</v>
      </c>
      <c r="N28" s="5">
        <v>464861107.75</v>
      </c>
      <c r="O28" s="5">
        <f>SUM(C28:N28)</f>
        <v>4509133220.45</v>
      </c>
    </row>
    <row r="29" spans="2:15" ht="16.5">
      <c r="B29" s="68" t="s">
        <v>38</v>
      </c>
      <c r="C29" s="39">
        <v>8206947</v>
      </c>
      <c r="D29" s="39">
        <v>7680885</v>
      </c>
      <c r="E29" s="39">
        <v>8562697</v>
      </c>
      <c r="F29" s="39">
        <v>7091258</v>
      </c>
      <c r="G29" s="39">
        <v>7708320</v>
      </c>
      <c r="H29" s="39">
        <v>8301905</v>
      </c>
      <c r="I29" s="39">
        <v>8583809</v>
      </c>
      <c r="J29" s="39">
        <v>8937027</v>
      </c>
      <c r="K29" s="39">
        <v>8842273</v>
      </c>
      <c r="L29" s="39">
        <v>8961863</v>
      </c>
      <c r="M29" s="39">
        <v>8357628.52</v>
      </c>
      <c r="N29" s="39">
        <v>9126429</v>
      </c>
      <c r="O29" s="39">
        <f>SUM(C29:N29)</f>
        <v>100361041.52</v>
      </c>
    </row>
    <row r="30" spans="2:15" ht="16.5">
      <c r="B30" s="4" t="s">
        <v>39</v>
      </c>
      <c r="C30" s="5">
        <v>6962910.000000004</v>
      </c>
      <c r="D30" s="5">
        <v>8429929.999999993</v>
      </c>
      <c r="E30" s="5">
        <v>8740169.999999998</v>
      </c>
      <c r="F30" s="5">
        <v>8733669.999999998</v>
      </c>
      <c r="G30" s="5">
        <v>9116429.999999993</v>
      </c>
      <c r="H30" s="5">
        <v>9656700.000000011</v>
      </c>
      <c r="I30" s="5">
        <v>10992059.999999998</v>
      </c>
      <c r="J30" s="5">
        <v>10873330.000000017</v>
      </c>
      <c r="K30" s="5">
        <v>10437700.000000011</v>
      </c>
      <c r="L30" s="5">
        <v>10571500</v>
      </c>
      <c r="M30" s="5">
        <v>9771149.999999994</v>
      </c>
      <c r="N30" s="5">
        <v>9989929.999999993</v>
      </c>
      <c r="O30" s="5">
        <f>SUM(C30:N30)</f>
        <v>114275480.00000003</v>
      </c>
    </row>
    <row r="31" spans="2:15" ht="16.5">
      <c r="B31" s="139" t="s">
        <v>2</v>
      </c>
      <c r="C31" s="140">
        <f>SUM(C27:C30)</f>
        <v>676988968</v>
      </c>
      <c r="D31" s="140">
        <f aca="true" t="shared" si="3" ref="D31:N31">SUM(D27:D30)</f>
        <v>652415190</v>
      </c>
      <c r="E31" s="140">
        <f t="shared" si="3"/>
        <v>670746507</v>
      </c>
      <c r="F31" s="140">
        <f t="shared" si="3"/>
        <v>597050770</v>
      </c>
      <c r="G31" s="140">
        <f t="shared" si="3"/>
        <v>603564540</v>
      </c>
      <c r="H31" s="140">
        <f t="shared" si="3"/>
        <v>615896130</v>
      </c>
      <c r="I31" s="140">
        <f t="shared" si="3"/>
        <v>632308096</v>
      </c>
      <c r="J31" s="140">
        <f t="shared" si="3"/>
        <v>655482391</v>
      </c>
      <c r="K31" s="140">
        <f t="shared" si="3"/>
        <v>664806584.7</v>
      </c>
      <c r="L31" s="140">
        <f t="shared" si="3"/>
        <v>685660172.21</v>
      </c>
      <c r="M31" s="140">
        <f t="shared" si="3"/>
        <v>683773827.52</v>
      </c>
      <c r="N31" s="140">
        <f t="shared" si="3"/>
        <v>724230158.75</v>
      </c>
      <c r="O31" s="140">
        <f>SUM(O27:O30)</f>
        <v>7862923335.18</v>
      </c>
    </row>
    <row r="32" spans="3:14" ht="16.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3:15" ht="16.5">
      <c r="C33" s="5"/>
      <c r="D33" s="5"/>
      <c r="E33" s="5"/>
      <c r="F33" s="5"/>
      <c r="G33" s="5"/>
      <c r="H33" s="5"/>
      <c r="O33" s="4">
        <v>2019</v>
      </c>
    </row>
    <row r="34" spans="2:15" ht="16.5">
      <c r="B34" s="12" t="s">
        <v>35</v>
      </c>
      <c r="C34" s="12" t="s">
        <v>8</v>
      </c>
      <c r="D34" s="12" t="s">
        <v>9</v>
      </c>
      <c r="E34" s="12" t="s">
        <v>10</v>
      </c>
      <c r="F34" s="12" t="s">
        <v>11</v>
      </c>
      <c r="G34" s="12" t="s">
        <v>0</v>
      </c>
      <c r="H34" s="12" t="s">
        <v>12</v>
      </c>
      <c r="I34" s="12" t="s">
        <v>13</v>
      </c>
      <c r="J34" s="12" t="s">
        <v>14</v>
      </c>
      <c r="K34" s="12" t="s">
        <v>15</v>
      </c>
      <c r="L34" s="12" t="s">
        <v>16</v>
      </c>
      <c r="M34" s="12" t="s">
        <v>17</v>
      </c>
      <c r="N34" s="12" t="s">
        <v>18</v>
      </c>
      <c r="O34" s="12" t="s">
        <v>2</v>
      </c>
    </row>
    <row r="35" spans="2:15" ht="16.5">
      <c r="B35" s="68" t="s">
        <v>36</v>
      </c>
      <c r="C35" s="39">
        <v>192703615</v>
      </c>
      <c r="D35" s="39">
        <v>214544922</v>
      </c>
      <c r="E35" s="39">
        <v>209861985</v>
      </c>
      <c r="F35" s="39">
        <v>219775015.336</v>
      </c>
      <c r="G35" s="39">
        <v>267747078.336</v>
      </c>
      <c r="H35" s="39">
        <v>237004588</v>
      </c>
      <c r="I35" s="39">
        <v>183551750.82</v>
      </c>
      <c r="J35" s="39">
        <v>181468603.844</v>
      </c>
      <c r="K35" s="39">
        <v>162569059.112</v>
      </c>
      <c r="L35" s="39">
        <v>187562860</v>
      </c>
      <c r="M35" s="39">
        <v>199255933</v>
      </c>
      <c r="N35" s="39">
        <v>223374742</v>
      </c>
      <c r="O35" s="39">
        <f>SUM(C35:N35)</f>
        <v>2479420152.448</v>
      </c>
    </row>
    <row r="36" spans="2:15" ht="16.5">
      <c r="B36" s="4" t="s">
        <v>37</v>
      </c>
      <c r="C36" s="5">
        <v>459641244</v>
      </c>
      <c r="D36" s="5">
        <v>391570229</v>
      </c>
      <c r="E36" s="5">
        <v>452963707</v>
      </c>
      <c r="F36" s="5">
        <v>401546199</v>
      </c>
      <c r="G36" s="5">
        <v>341681603</v>
      </c>
      <c r="H36" s="5">
        <v>354513094</v>
      </c>
      <c r="I36" s="5">
        <v>451789901</v>
      </c>
      <c r="J36" s="5">
        <v>453080159</v>
      </c>
      <c r="K36" s="5">
        <v>473513084</v>
      </c>
      <c r="L36" s="5">
        <v>453644757</v>
      </c>
      <c r="M36" s="5">
        <v>448925915</v>
      </c>
      <c r="N36" s="5">
        <v>431350381</v>
      </c>
      <c r="O36" s="5">
        <f>SUM(C36:N36)</f>
        <v>5114220273</v>
      </c>
    </row>
    <row r="37" spans="2:15" ht="16.5">
      <c r="B37" s="68" t="s">
        <v>38</v>
      </c>
      <c r="C37" s="39">
        <v>7947661</v>
      </c>
      <c r="D37" s="39">
        <v>7746871</v>
      </c>
      <c r="E37" s="39">
        <v>7515881</v>
      </c>
      <c r="F37" s="39">
        <v>6898743</v>
      </c>
      <c r="G37" s="39">
        <v>6994839</v>
      </c>
      <c r="H37" s="39">
        <v>7908809</v>
      </c>
      <c r="I37" s="39">
        <v>140013512</v>
      </c>
      <c r="J37" s="39">
        <v>150282498</v>
      </c>
      <c r="K37" s="39">
        <v>136291075</v>
      </c>
      <c r="L37" s="39">
        <v>9017515</v>
      </c>
      <c r="M37" s="39">
        <v>7730262</v>
      </c>
      <c r="N37" s="39">
        <v>8787188</v>
      </c>
      <c r="O37" s="39">
        <f>SUM(C37:N37)</f>
        <v>497134854</v>
      </c>
    </row>
    <row r="38" spans="2:15" ht="16.5">
      <c r="B38" s="4" t="s">
        <v>39</v>
      </c>
      <c r="C38" s="5">
        <v>9307860</v>
      </c>
      <c r="D38" s="5">
        <v>8644640</v>
      </c>
      <c r="E38" s="5">
        <v>9137449.999999996</v>
      </c>
      <c r="F38" s="5">
        <v>8739010.00000001</v>
      </c>
      <c r="G38" s="5">
        <v>9217929.999999993</v>
      </c>
      <c r="H38" s="5">
        <v>10201130.000000004</v>
      </c>
      <c r="I38" s="5">
        <v>10429979.999999996</v>
      </c>
      <c r="J38" s="5">
        <v>9943610</v>
      </c>
      <c r="K38" s="5">
        <v>9963350.000000006</v>
      </c>
      <c r="L38" s="5">
        <v>9402950</v>
      </c>
      <c r="M38" s="5">
        <v>8850210</v>
      </c>
      <c r="N38" s="5">
        <v>9403869.999999996</v>
      </c>
      <c r="O38" s="5">
        <f>SUM(C38:N38)</f>
        <v>113241990</v>
      </c>
    </row>
    <row r="39" spans="2:15" ht="16.5">
      <c r="B39" s="139" t="s">
        <v>2</v>
      </c>
      <c r="C39" s="140">
        <f>SUM(C35:C38)</f>
        <v>669600380</v>
      </c>
      <c r="D39" s="140">
        <f aca="true" t="shared" si="4" ref="D39:O39">SUM(D35:D38)</f>
        <v>622506662</v>
      </c>
      <c r="E39" s="140">
        <f t="shared" si="4"/>
        <v>679479023</v>
      </c>
      <c r="F39" s="140">
        <f t="shared" si="4"/>
        <v>636958967.336</v>
      </c>
      <c r="G39" s="140">
        <f t="shared" si="4"/>
        <v>625641450.336</v>
      </c>
      <c r="H39" s="140">
        <f t="shared" si="4"/>
        <v>609627621</v>
      </c>
      <c r="I39" s="140">
        <f t="shared" si="4"/>
        <v>785785143.8199999</v>
      </c>
      <c r="J39" s="140">
        <f t="shared" si="4"/>
        <v>794774870.844</v>
      </c>
      <c r="K39" s="140">
        <f t="shared" si="4"/>
        <v>782336568.112</v>
      </c>
      <c r="L39" s="140">
        <f t="shared" si="4"/>
        <v>659628082</v>
      </c>
      <c r="M39" s="140">
        <f t="shared" si="4"/>
        <v>664762320</v>
      </c>
      <c r="N39" s="140">
        <f t="shared" si="4"/>
        <v>672916181</v>
      </c>
      <c r="O39" s="140">
        <f t="shared" si="4"/>
        <v>8204017269.448</v>
      </c>
    </row>
    <row r="40" spans="3:14" ht="16.5">
      <c r="C40" s="5"/>
      <c r="I40" s="5"/>
      <c r="J40" s="5"/>
      <c r="K40" s="5"/>
      <c r="L40" s="5"/>
      <c r="M40" s="5"/>
      <c r="N40" s="5"/>
    </row>
    <row r="41" ht="16.5">
      <c r="O41" s="4">
        <v>2018</v>
      </c>
    </row>
    <row r="42" spans="2:15" ht="16.5">
      <c r="B42" s="12" t="s">
        <v>35</v>
      </c>
      <c r="C42" s="12" t="s">
        <v>8</v>
      </c>
      <c r="D42" s="12" t="s">
        <v>9</v>
      </c>
      <c r="E42" s="12" t="s">
        <v>10</v>
      </c>
      <c r="F42" s="12" t="s">
        <v>11</v>
      </c>
      <c r="G42" s="12" t="s">
        <v>0</v>
      </c>
      <c r="H42" s="12" t="s">
        <v>12</v>
      </c>
      <c r="I42" s="12" t="s">
        <v>13</v>
      </c>
      <c r="J42" s="12" t="s">
        <v>14</v>
      </c>
      <c r="K42" s="12" t="s">
        <v>15</v>
      </c>
      <c r="L42" s="12" t="s">
        <v>16</v>
      </c>
      <c r="M42" s="12" t="s">
        <v>17</v>
      </c>
      <c r="N42" s="12" t="s">
        <v>18</v>
      </c>
      <c r="O42" s="12" t="s">
        <v>2</v>
      </c>
    </row>
    <row r="43" spans="2:15" ht="16.5">
      <c r="B43" s="68" t="s">
        <v>36</v>
      </c>
      <c r="C43" s="39">
        <v>194908326</v>
      </c>
      <c r="D43" s="39">
        <v>173384246</v>
      </c>
      <c r="E43" s="39">
        <v>195520628</v>
      </c>
      <c r="F43" s="39">
        <v>231623348</v>
      </c>
      <c r="G43" s="39">
        <v>218162932</v>
      </c>
      <c r="H43" s="39">
        <v>167647416</v>
      </c>
      <c r="I43" s="39">
        <v>165415293.5</v>
      </c>
      <c r="J43" s="39">
        <v>170288076.5</v>
      </c>
      <c r="K43" s="39">
        <v>166941440.75</v>
      </c>
      <c r="L43" s="39">
        <v>184833203</v>
      </c>
      <c r="M43" s="39">
        <v>196937027</v>
      </c>
      <c r="N43" s="39">
        <v>188994239</v>
      </c>
      <c r="O43" s="39">
        <f>SUM(C43:N43)</f>
        <v>2254656175.75</v>
      </c>
    </row>
    <row r="44" spans="2:15" ht="16.5">
      <c r="B44" s="4" t="s">
        <v>37</v>
      </c>
      <c r="C44" s="5">
        <v>368288174</v>
      </c>
      <c r="D44" s="5">
        <v>374589877</v>
      </c>
      <c r="E44" s="5">
        <v>392841001</v>
      </c>
      <c r="F44" s="5">
        <v>312204202</v>
      </c>
      <c r="G44" s="5">
        <v>358352746</v>
      </c>
      <c r="H44" s="5">
        <v>415439884</v>
      </c>
      <c r="I44" s="5">
        <v>436295167</v>
      </c>
      <c r="J44" s="5">
        <v>442833508</v>
      </c>
      <c r="K44" s="5">
        <v>436941932</v>
      </c>
      <c r="L44" s="5">
        <v>447839510</v>
      </c>
      <c r="M44" s="5">
        <v>431542058</v>
      </c>
      <c r="N44" s="5">
        <v>452364577</v>
      </c>
      <c r="O44" s="5">
        <f>SUM(C44:N44)</f>
        <v>4869532636</v>
      </c>
    </row>
    <row r="45" spans="2:15" ht="16.5">
      <c r="B45" s="68" t="s">
        <v>38</v>
      </c>
      <c r="C45" s="39">
        <v>21703955</v>
      </c>
      <c r="D45" s="39">
        <v>20971876</v>
      </c>
      <c r="E45" s="39">
        <v>9542242</v>
      </c>
      <c r="F45" s="39">
        <v>7185591</v>
      </c>
      <c r="G45" s="39">
        <v>7279304</v>
      </c>
      <c r="H45" s="39">
        <v>8605606</v>
      </c>
      <c r="I45" s="39">
        <v>9868879</v>
      </c>
      <c r="J45" s="39">
        <v>10707663</v>
      </c>
      <c r="K45" s="39">
        <v>9390234</v>
      </c>
      <c r="L45" s="39">
        <v>8483993</v>
      </c>
      <c r="M45" s="39">
        <v>9659194</v>
      </c>
      <c r="N45" s="39">
        <v>10468918</v>
      </c>
      <c r="O45" s="39">
        <f>SUM(C45:N45)</f>
        <v>133867455</v>
      </c>
    </row>
    <row r="46" spans="2:15" ht="16.5">
      <c r="B46" s="4" t="s">
        <v>39</v>
      </c>
      <c r="C46" s="5">
        <v>10617560.000000002</v>
      </c>
      <c r="D46" s="5">
        <v>9195180.000000002</v>
      </c>
      <c r="E46" s="5">
        <v>9457460</v>
      </c>
      <c r="F46" s="5">
        <v>8649039.999999998</v>
      </c>
      <c r="G46" s="5">
        <v>8599860</v>
      </c>
      <c r="H46" s="5">
        <v>10553360</v>
      </c>
      <c r="I46" s="5">
        <v>11540610</v>
      </c>
      <c r="J46" s="5">
        <v>11647919.999999998</v>
      </c>
      <c r="K46" s="5">
        <v>5944018</v>
      </c>
      <c r="L46" s="5">
        <v>11603069.99999999</v>
      </c>
      <c r="M46" s="5">
        <v>10459210</v>
      </c>
      <c r="N46" s="5">
        <v>9264300</v>
      </c>
      <c r="O46" s="5">
        <f>SUM(C46:N46)</f>
        <v>117531587.99999999</v>
      </c>
    </row>
    <row r="47" spans="2:15" ht="16.5">
      <c r="B47" s="139" t="s">
        <v>2</v>
      </c>
      <c r="C47" s="140">
        <f>SUM(C43:C46)</f>
        <v>595518015</v>
      </c>
      <c r="D47" s="140">
        <f aca="true" t="shared" si="5" ref="D47:O47">SUM(D43:D46)</f>
        <v>578141179</v>
      </c>
      <c r="E47" s="140">
        <f t="shared" si="5"/>
        <v>607361331</v>
      </c>
      <c r="F47" s="140">
        <f t="shared" si="5"/>
        <v>559662181</v>
      </c>
      <c r="G47" s="140">
        <f t="shared" si="5"/>
        <v>592394842</v>
      </c>
      <c r="H47" s="140">
        <f t="shared" si="5"/>
        <v>602246266</v>
      </c>
      <c r="I47" s="140">
        <f t="shared" si="5"/>
        <v>623119949.5</v>
      </c>
      <c r="J47" s="140">
        <f t="shared" si="5"/>
        <v>635477167.5</v>
      </c>
      <c r="K47" s="140">
        <f t="shared" si="5"/>
        <v>619217624.75</v>
      </c>
      <c r="L47" s="140">
        <f t="shared" si="5"/>
        <v>652759776</v>
      </c>
      <c r="M47" s="140">
        <f t="shared" si="5"/>
        <v>648597489</v>
      </c>
      <c r="N47" s="140">
        <f t="shared" si="5"/>
        <v>661092034</v>
      </c>
      <c r="O47" s="140">
        <f t="shared" si="5"/>
        <v>7375587854.75</v>
      </c>
    </row>
    <row r="48" spans="3:14" ht="16.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ht="16.5">
      <c r="O49" s="4">
        <v>2017</v>
      </c>
    </row>
    <row r="50" spans="2:15" ht="16.5">
      <c r="B50" s="12" t="s">
        <v>35</v>
      </c>
      <c r="C50" s="12" t="s">
        <v>8</v>
      </c>
      <c r="D50" s="12" t="s">
        <v>9</v>
      </c>
      <c r="E50" s="12" t="s">
        <v>10</v>
      </c>
      <c r="F50" s="12" t="s">
        <v>11</v>
      </c>
      <c r="G50" s="12" t="s">
        <v>0</v>
      </c>
      <c r="H50" s="12" t="s">
        <v>12</v>
      </c>
      <c r="I50" s="12" t="s">
        <v>13</v>
      </c>
      <c r="J50" s="12" t="s">
        <v>14</v>
      </c>
      <c r="K50" s="12" t="s">
        <v>15</v>
      </c>
      <c r="L50" s="12" t="s">
        <v>16</v>
      </c>
      <c r="M50" s="12" t="s">
        <v>17</v>
      </c>
      <c r="N50" s="12" t="s">
        <v>18</v>
      </c>
      <c r="O50" s="12" t="s">
        <v>2</v>
      </c>
    </row>
    <row r="51" spans="2:15" ht="16.5">
      <c r="B51" s="68" t="s">
        <v>36</v>
      </c>
      <c r="C51" s="39">
        <v>186723655</v>
      </c>
      <c r="D51" s="39">
        <v>176202492</v>
      </c>
      <c r="E51" s="39">
        <v>207371594</v>
      </c>
      <c r="F51" s="39">
        <v>251658400</v>
      </c>
      <c r="G51" s="39">
        <v>276316633</v>
      </c>
      <c r="H51" s="39">
        <v>207959580</v>
      </c>
      <c r="I51" s="39">
        <v>172776376</v>
      </c>
      <c r="J51" s="39">
        <v>153313415</v>
      </c>
      <c r="K51" s="39">
        <v>159903880</v>
      </c>
      <c r="L51" s="39">
        <v>185211446</v>
      </c>
      <c r="M51" s="39">
        <v>198135474</v>
      </c>
      <c r="N51" s="39">
        <v>195344022</v>
      </c>
      <c r="O51" s="39">
        <f>SUM(C51:N51)</f>
        <v>2370916967</v>
      </c>
    </row>
    <row r="52" spans="2:15" ht="16.5">
      <c r="B52" s="4" t="s">
        <v>37</v>
      </c>
      <c r="C52" s="5">
        <v>383496402</v>
      </c>
      <c r="D52" s="5">
        <v>358367146</v>
      </c>
      <c r="E52" s="5">
        <v>375133391</v>
      </c>
      <c r="F52" s="5">
        <v>290158970</v>
      </c>
      <c r="G52" s="5">
        <v>265785382</v>
      </c>
      <c r="H52" s="5">
        <v>352552404</v>
      </c>
      <c r="I52" s="5">
        <v>399099589</v>
      </c>
      <c r="J52" s="5">
        <v>416253769</v>
      </c>
      <c r="K52" s="5">
        <v>385241039</v>
      </c>
      <c r="L52" s="5">
        <v>360523937</v>
      </c>
      <c r="M52" s="5">
        <v>345800485</v>
      </c>
      <c r="N52" s="5">
        <v>389626748</v>
      </c>
      <c r="O52" s="5">
        <f>SUM(C52:N52)</f>
        <v>4322039262</v>
      </c>
    </row>
    <row r="53" spans="2:15" ht="16.5">
      <c r="B53" s="68" t="s">
        <v>38</v>
      </c>
      <c r="C53" s="39">
        <v>44980840</v>
      </c>
      <c r="D53" s="39">
        <v>28034198.999999627</v>
      </c>
      <c r="E53" s="39">
        <v>24410993.000000373</v>
      </c>
      <c r="F53" s="39">
        <v>18284117.000000373</v>
      </c>
      <c r="G53" s="39">
        <v>17250963.99999972</v>
      </c>
      <c r="H53" s="39">
        <v>11429842</v>
      </c>
      <c r="I53" s="39">
        <v>17111271</v>
      </c>
      <c r="J53" s="39">
        <v>28422662</v>
      </c>
      <c r="K53" s="39">
        <v>33042257</v>
      </c>
      <c r="L53" s="39">
        <v>33982637</v>
      </c>
      <c r="M53" s="39">
        <v>29574123</v>
      </c>
      <c r="N53" s="39">
        <v>28976087</v>
      </c>
      <c r="O53" s="39">
        <f>SUM(C53:N53)</f>
        <v>315499992.0000001</v>
      </c>
    </row>
    <row r="54" spans="2:15" ht="16.5">
      <c r="B54" s="4" t="s">
        <v>39</v>
      </c>
      <c r="C54" s="5">
        <v>9295449.999999998</v>
      </c>
      <c r="D54" s="5">
        <v>7744400.000000001</v>
      </c>
      <c r="E54" s="5">
        <v>8346680.000000003</v>
      </c>
      <c r="F54" s="5">
        <v>7189270</v>
      </c>
      <c r="G54" s="5">
        <v>7754259.999999995</v>
      </c>
      <c r="H54" s="5">
        <v>8917660.000000002</v>
      </c>
      <c r="I54" s="5">
        <v>10829309.999999996</v>
      </c>
      <c r="J54" s="5">
        <v>9410880.000000006</v>
      </c>
      <c r="K54" s="5">
        <v>9175159.999999996</v>
      </c>
      <c r="L54" s="5">
        <v>9007730.000000004</v>
      </c>
      <c r="M54" s="5">
        <v>8607265.999999996</v>
      </c>
      <c r="N54" s="5">
        <v>9514720</v>
      </c>
      <c r="O54" s="5">
        <f>SUM(C54:N54)</f>
        <v>105792786</v>
      </c>
    </row>
    <row r="55" spans="2:15" ht="16.5">
      <c r="B55" s="139" t="s">
        <v>2</v>
      </c>
      <c r="C55" s="140">
        <f>SUM(C51:C54)</f>
        <v>624496347</v>
      </c>
      <c r="D55" s="140">
        <f aca="true" t="shared" si="6" ref="D55:O55">SUM(D51:D54)</f>
        <v>570348236.9999996</v>
      </c>
      <c r="E55" s="140">
        <f t="shared" si="6"/>
        <v>615262658.0000004</v>
      </c>
      <c r="F55" s="140">
        <f t="shared" si="6"/>
        <v>567290757.0000004</v>
      </c>
      <c r="G55" s="140">
        <f t="shared" si="6"/>
        <v>567107238.9999998</v>
      </c>
      <c r="H55" s="140">
        <f t="shared" si="6"/>
        <v>580859486</v>
      </c>
      <c r="I55" s="140">
        <f t="shared" si="6"/>
        <v>599816546</v>
      </c>
      <c r="J55" s="140">
        <f t="shared" si="6"/>
        <v>607400726</v>
      </c>
      <c r="K55" s="140">
        <f t="shared" si="6"/>
        <v>587362336</v>
      </c>
      <c r="L55" s="140">
        <f t="shared" si="6"/>
        <v>588725750</v>
      </c>
      <c r="M55" s="140">
        <f t="shared" si="6"/>
        <v>582117348</v>
      </c>
      <c r="N55" s="140">
        <f t="shared" si="6"/>
        <v>623461577</v>
      </c>
      <c r="O55" s="140">
        <f t="shared" si="6"/>
        <v>7114249007</v>
      </c>
    </row>
    <row r="56" spans="3:14" ht="16.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3:15" ht="16.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O57" s="4">
        <v>2016</v>
      </c>
    </row>
    <row r="58" spans="2:15" ht="16.5">
      <c r="B58" s="12" t="s">
        <v>35</v>
      </c>
      <c r="C58" s="12" t="s">
        <v>8</v>
      </c>
      <c r="D58" s="12" t="s">
        <v>9</v>
      </c>
      <c r="E58" s="12" t="s">
        <v>10</v>
      </c>
      <c r="F58" s="12" t="s">
        <v>11</v>
      </c>
      <c r="G58" s="12" t="s">
        <v>0</v>
      </c>
      <c r="H58" s="12" t="s">
        <v>12</v>
      </c>
      <c r="I58" s="12" t="s">
        <v>13</v>
      </c>
      <c r="J58" s="12" t="s">
        <v>14</v>
      </c>
      <c r="K58" s="12" t="s">
        <v>15</v>
      </c>
      <c r="L58" s="12" t="s">
        <v>16</v>
      </c>
      <c r="M58" s="12" t="s">
        <v>17</v>
      </c>
      <c r="N58" s="12" t="s">
        <v>18</v>
      </c>
      <c r="O58" s="12" t="s">
        <v>2</v>
      </c>
    </row>
    <row r="59" spans="2:15" ht="16.5">
      <c r="B59" s="68" t="s">
        <v>36</v>
      </c>
      <c r="C59" s="39">
        <v>153112279</v>
      </c>
      <c r="D59" s="39">
        <v>195277913</v>
      </c>
      <c r="E59" s="39">
        <v>210232107</v>
      </c>
      <c r="F59" s="39">
        <v>272997744</v>
      </c>
      <c r="G59" s="39">
        <v>234231549</v>
      </c>
      <c r="H59" s="39">
        <v>184736030</v>
      </c>
      <c r="I59" s="39">
        <v>178856857</v>
      </c>
      <c r="J59" s="39">
        <v>191583536</v>
      </c>
      <c r="K59" s="39">
        <v>171436277</v>
      </c>
      <c r="L59" s="39">
        <v>208424880</v>
      </c>
      <c r="M59" s="39">
        <v>197299823</v>
      </c>
      <c r="N59" s="39">
        <v>185105828</v>
      </c>
      <c r="O59" s="39">
        <f>SUM(C59:N59)</f>
        <v>2383294823</v>
      </c>
    </row>
    <row r="60" spans="2:15" ht="16.5">
      <c r="B60" s="4" t="s">
        <v>37</v>
      </c>
      <c r="C60" s="5">
        <v>359598427</v>
      </c>
      <c r="D60" s="5">
        <v>322495736.969</v>
      </c>
      <c r="E60" s="5">
        <v>362110494</v>
      </c>
      <c r="F60" s="5">
        <v>256458948</v>
      </c>
      <c r="G60" s="5">
        <v>325454549</v>
      </c>
      <c r="H60" s="5">
        <v>367250846</v>
      </c>
      <c r="I60" s="5">
        <v>363096928</v>
      </c>
      <c r="J60" s="5">
        <v>367647269</v>
      </c>
      <c r="K60" s="5">
        <v>353431214</v>
      </c>
      <c r="L60" s="5">
        <v>366704390</v>
      </c>
      <c r="M60" s="5">
        <v>358361608</v>
      </c>
      <c r="N60" s="5">
        <v>393810823</v>
      </c>
      <c r="O60" s="5">
        <f>SUM(C60:N60)</f>
        <v>4196421232.969</v>
      </c>
    </row>
    <row r="61" spans="2:15" ht="16.5">
      <c r="B61" s="68" t="s">
        <v>38</v>
      </c>
      <c r="C61" s="39">
        <v>81769835.6</v>
      </c>
      <c r="D61" s="39">
        <v>30172899.4</v>
      </c>
      <c r="E61" s="39">
        <v>37149820.5</v>
      </c>
      <c r="F61" s="39">
        <v>18852868</v>
      </c>
      <c r="G61" s="39">
        <v>19260846</v>
      </c>
      <c r="H61" s="39">
        <v>23608366</v>
      </c>
      <c r="I61" s="39">
        <v>16461247</v>
      </c>
      <c r="J61" s="39">
        <v>31053808</v>
      </c>
      <c r="K61" s="39">
        <v>32723887.1</v>
      </c>
      <c r="L61" s="39">
        <v>38826885.69999972</v>
      </c>
      <c r="M61" s="39">
        <v>49655946.89999981</v>
      </c>
      <c r="N61" s="39">
        <v>38690946.900000006</v>
      </c>
      <c r="O61" s="39">
        <f>SUM(C61:N61)</f>
        <v>418227357.09999955</v>
      </c>
    </row>
    <row r="62" spans="2:15" ht="16.5">
      <c r="B62" s="4" t="s">
        <v>39</v>
      </c>
      <c r="C62" s="5">
        <v>7644650</v>
      </c>
      <c r="D62" s="5">
        <v>7538420</v>
      </c>
      <c r="E62" s="5">
        <v>8087720</v>
      </c>
      <c r="F62" s="5">
        <v>7091450</v>
      </c>
      <c r="G62" s="5">
        <v>8531610</v>
      </c>
      <c r="H62" s="5">
        <v>9503430</v>
      </c>
      <c r="I62" s="5">
        <v>9382960.000000002</v>
      </c>
      <c r="J62" s="5">
        <v>9253080.000000002</v>
      </c>
      <c r="K62" s="5">
        <v>8880429.999999998</v>
      </c>
      <c r="L62" s="5">
        <v>9355810.000000002</v>
      </c>
      <c r="M62" s="5">
        <v>8299249.999999998</v>
      </c>
      <c r="N62" s="5">
        <v>7969080.000000001</v>
      </c>
      <c r="O62" s="5">
        <f>SUM(C62:N62)</f>
        <v>101537890</v>
      </c>
    </row>
    <row r="63" spans="2:15" ht="16.5">
      <c r="B63" s="139" t="s">
        <v>2</v>
      </c>
      <c r="C63" s="140">
        <f>SUM(C59:C62)</f>
        <v>602125191.6</v>
      </c>
      <c r="D63" s="140">
        <f aca="true" t="shared" si="7" ref="D63:O63">SUM(D59:D62)</f>
        <v>555484969.369</v>
      </c>
      <c r="E63" s="140">
        <f t="shared" si="7"/>
        <v>617580141.5</v>
      </c>
      <c r="F63" s="140">
        <f t="shared" si="7"/>
        <v>555401010</v>
      </c>
      <c r="G63" s="140">
        <f t="shared" si="7"/>
        <v>587478554</v>
      </c>
      <c r="H63" s="140">
        <f t="shared" si="7"/>
        <v>585098672</v>
      </c>
      <c r="I63" s="140">
        <f t="shared" si="7"/>
        <v>567797992</v>
      </c>
      <c r="J63" s="140">
        <f t="shared" si="7"/>
        <v>599537693</v>
      </c>
      <c r="K63" s="140">
        <f t="shared" si="7"/>
        <v>566471808.1</v>
      </c>
      <c r="L63" s="140">
        <f t="shared" si="7"/>
        <v>623311965.6999997</v>
      </c>
      <c r="M63" s="140">
        <f t="shared" si="7"/>
        <v>613616627.8999999</v>
      </c>
      <c r="N63" s="140">
        <f t="shared" si="7"/>
        <v>625576677.9</v>
      </c>
      <c r="O63" s="140">
        <f t="shared" si="7"/>
        <v>7099481303.068999</v>
      </c>
    </row>
    <row r="64" spans="3:14" ht="16.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3:15" ht="16.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O65" s="4">
        <v>2015</v>
      </c>
    </row>
    <row r="66" spans="2:15" ht="16.5">
      <c r="B66" s="12" t="s">
        <v>35</v>
      </c>
      <c r="C66" s="12" t="s">
        <v>8</v>
      </c>
      <c r="D66" s="12" t="s">
        <v>9</v>
      </c>
      <c r="E66" s="12" t="s">
        <v>10</v>
      </c>
      <c r="F66" s="12" t="s">
        <v>11</v>
      </c>
      <c r="G66" s="12" t="s">
        <v>0</v>
      </c>
      <c r="H66" s="12" t="s">
        <v>12</v>
      </c>
      <c r="I66" s="12" t="s">
        <v>13</v>
      </c>
      <c r="J66" s="12" t="s">
        <v>14</v>
      </c>
      <c r="K66" s="12" t="s">
        <v>15</v>
      </c>
      <c r="L66" s="12" t="s">
        <v>16</v>
      </c>
      <c r="M66" s="12" t="s">
        <v>17</v>
      </c>
      <c r="N66" s="12" t="s">
        <v>18</v>
      </c>
      <c r="O66" s="12" t="s">
        <v>2</v>
      </c>
    </row>
    <row r="67" spans="2:15" ht="16.5">
      <c r="B67" s="68" t="s">
        <v>36</v>
      </c>
      <c r="C67" s="39">
        <v>228250336</v>
      </c>
      <c r="D67" s="39">
        <v>198630878</v>
      </c>
      <c r="E67" s="39">
        <v>232676282</v>
      </c>
      <c r="F67" s="39">
        <v>252099837</v>
      </c>
      <c r="G67" s="39">
        <v>262595467</v>
      </c>
      <c r="H67" s="39">
        <v>224942479</v>
      </c>
      <c r="I67" s="39">
        <v>238476893</v>
      </c>
      <c r="J67" s="39">
        <v>235462718</v>
      </c>
      <c r="K67" s="39">
        <v>216998985</v>
      </c>
      <c r="L67" s="39">
        <v>87993751</v>
      </c>
      <c r="M67" s="39">
        <v>80101399</v>
      </c>
      <c r="N67" s="39">
        <v>87678638</v>
      </c>
      <c r="O67" s="39">
        <f>SUM(C67:N67)</f>
        <v>2345907663</v>
      </c>
    </row>
    <row r="68" spans="2:15" ht="16.5">
      <c r="B68" s="4" t="s">
        <v>37</v>
      </c>
      <c r="C68" s="5">
        <v>222368968</v>
      </c>
      <c r="D68" s="5">
        <v>221770007</v>
      </c>
      <c r="E68" s="5">
        <v>198495163</v>
      </c>
      <c r="F68" s="5">
        <v>199572835.68800002</v>
      </c>
      <c r="G68" s="5">
        <v>207547874</v>
      </c>
      <c r="H68" s="5">
        <v>225164320</v>
      </c>
      <c r="I68" s="5">
        <v>228586303</v>
      </c>
      <c r="J68" s="5">
        <v>233844688</v>
      </c>
      <c r="K68" s="5">
        <v>230442967</v>
      </c>
      <c r="L68" s="5">
        <v>306841276</v>
      </c>
      <c r="M68" s="5">
        <v>352194378</v>
      </c>
      <c r="N68" s="5">
        <v>372229299</v>
      </c>
      <c r="O68" s="5">
        <f>SUM(C68:N68)</f>
        <v>2999058078.6879997</v>
      </c>
    </row>
    <row r="69" spans="2:15" ht="16.5">
      <c r="B69" s="68" t="s">
        <v>38</v>
      </c>
      <c r="C69" s="39">
        <v>87333709.55000001</v>
      </c>
      <c r="D69" s="39">
        <v>84258887</v>
      </c>
      <c r="E69" s="39">
        <v>86821068</v>
      </c>
      <c r="F69" s="39">
        <v>39812471.1</v>
      </c>
      <c r="G69" s="39">
        <v>28010410</v>
      </c>
      <c r="H69" s="39">
        <v>48899123.5</v>
      </c>
      <c r="I69" s="39">
        <v>56722087</v>
      </c>
      <c r="J69" s="39">
        <v>67013740.5</v>
      </c>
      <c r="K69" s="39">
        <v>73934917</v>
      </c>
      <c r="L69" s="39">
        <v>144350087</v>
      </c>
      <c r="M69" s="39">
        <v>122746005.8</v>
      </c>
      <c r="N69" s="39">
        <v>129789546</v>
      </c>
      <c r="O69" s="39">
        <f>SUM(C69:N69)</f>
        <v>969692052.45</v>
      </c>
    </row>
    <row r="70" spans="2:15" ht="16.5">
      <c r="B70" s="4" t="s">
        <v>39</v>
      </c>
      <c r="C70" s="5">
        <v>5517730</v>
      </c>
      <c r="D70" s="5">
        <v>5332540</v>
      </c>
      <c r="E70" s="5">
        <v>5656100</v>
      </c>
      <c r="F70" s="5">
        <v>4519600</v>
      </c>
      <c r="G70" s="5">
        <v>4773890</v>
      </c>
      <c r="H70" s="5">
        <v>3307090</v>
      </c>
      <c r="I70" s="5">
        <v>5631660</v>
      </c>
      <c r="J70" s="5">
        <v>5490890</v>
      </c>
      <c r="K70" s="5">
        <v>4942780</v>
      </c>
      <c r="L70" s="5">
        <v>5731590</v>
      </c>
      <c r="M70" s="5">
        <v>6506980</v>
      </c>
      <c r="N70" s="5">
        <v>6562410</v>
      </c>
      <c r="O70" s="5">
        <f>SUM(C70:N70)</f>
        <v>63973260</v>
      </c>
    </row>
    <row r="71" spans="2:15" ht="16.5">
      <c r="B71" s="139" t="s">
        <v>2</v>
      </c>
      <c r="C71" s="140">
        <f>SUM(C67:C70)</f>
        <v>543470743.55</v>
      </c>
      <c r="D71" s="140">
        <f aca="true" t="shared" si="8" ref="D71:O71">SUM(D67:D70)</f>
        <v>509992312</v>
      </c>
      <c r="E71" s="140">
        <f t="shared" si="8"/>
        <v>523648613</v>
      </c>
      <c r="F71" s="140">
        <f t="shared" si="8"/>
        <v>496004743.78800005</v>
      </c>
      <c r="G71" s="140">
        <f t="shared" si="8"/>
        <v>502927641</v>
      </c>
      <c r="H71" s="140">
        <f t="shared" si="8"/>
        <v>502313012.5</v>
      </c>
      <c r="I71" s="140">
        <f t="shared" si="8"/>
        <v>529416943</v>
      </c>
      <c r="J71" s="140">
        <f t="shared" si="8"/>
        <v>541812036.5</v>
      </c>
      <c r="K71" s="140">
        <f t="shared" si="8"/>
        <v>526319649</v>
      </c>
      <c r="L71" s="140">
        <f t="shared" si="8"/>
        <v>544916704</v>
      </c>
      <c r="M71" s="140">
        <f t="shared" si="8"/>
        <v>561548762.8</v>
      </c>
      <c r="N71" s="140">
        <f t="shared" si="8"/>
        <v>596259893</v>
      </c>
      <c r="O71" s="140">
        <f t="shared" si="8"/>
        <v>6378631054.138</v>
      </c>
    </row>
    <row r="72" spans="3:14" ht="16.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4" spans="3:14" ht="16.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6">
      <selection activeCell="J28" sqref="J28"/>
    </sheetView>
  </sheetViews>
  <sheetFormatPr defaultColWidth="9.140625" defaultRowHeight="15"/>
  <cols>
    <col min="1" max="1" width="7.8515625" style="1" customWidth="1"/>
    <col min="2" max="2" width="9.140625" style="1" customWidth="1"/>
    <col min="3" max="3" width="15.7109375" style="1" customWidth="1"/>
    <col min="4" max="4" width="23.28125" style="1" customWidth="1"/>
    <col min="5" max="5" width="15.7109375" style="1" customWidth="1"/>
    <col min="6" max="6" width="14.8515625" style="1" customWidth="1"/>
    <col min="7" max="7" width="17.8515625" style="1" customWidth="1"/>
    <col min="8" max="9" width="8.421875" style="1" customWidth="1"/>
    <col min="10" max="16384" width="9.140625" style="1" customWidth="1"/>
  </cols>
  <sheetData>
    <row r="1" spans="1:7" ht="16.5">
      <c r="A1" s="19" t="s">
        <v>33</v>
      </c>
      <c r="B1" s="19"/>
      <c r="C1" s="19"/>
      <c r="D1" s="19"/>
      <c r="E1" s="19"/>
      <c r="F1" s="19"/>
      <c r="G1" s="19"/>
    </row>
    <row r="2" spans="1:8" ht="16.5">
      <c r="A2" s="26" t="s">
        <v>34</v>
      </c>
      <c r="B2" s="26"/>
      <c r="C2" s="27">
        <v>1610</v>
      </c>
      <c r="D2" s="27">
        <v>2022</v>
      </c>
      <c r="E2" s="27">
        <v>2394</v>
      </c>
      <c r="F2" s="27">
        <v>2410</v>
      </c>
      <c r="G2" s="27">
        <v>2599</v>
      </c>
      <c r="H2" s="5"/>
    </row>
    <row r="3" spans="1:8" ht="66">
      <c r="A3" s="25" t="s">
        <v>19</v>
      </c>
      <c r="B3" s="28" t="s">
        <v>3</v>
      </c>
      <c r="C3" s="35" t="s">
        <v>22</v>
      </c>
      <c r="D3" s="36" t="s">
        <v>23</v>
      </c>
      <c r="E3" s="36" t="s">
        <v>24</v>
      </c>
      <c r="F3" s="36" t="s">
        <v>25</v>
      </c>
      <c r="G3" s="36" t="s">
        <v>26</v>
      </c>
      <c r="H3" s="5"/>
    </row>
    <row r="4" spans="1:7" ht="16.5">
      <c r="A4" s="257">
        <v>2019</v>
      </c>
      <c r="B4" s="37">
        <v>1</v>
      </c>
      <c r="C4" s="50">
        <v>100.91575091575092</v>
      </c>
      <c r="D4" s="51">
        <v>107.57017701820905</v>
      </c>
      <c r="E4" s="51">
        <v>100.5081621974</v>
      </c>
      <c r="F4" s="51">
        <v>100.73625191304232</v>
      </c>
      <c r="G4" s="52">
        <v>104.1420602958942</v>
      </c>
    </row>
    <row r="5" spans="1:7" ht="16.5">
      <c r="A5" s="257"/>
      <c r="B5" s="29">
        <v>2</v>
      </c>
      <c r="C5" s="53">
        <v>99.45054945054946</v>
      </c>
      <c r="D5" s="54">
        <v>106.27138669117993</v>
      </c>
      <c r="E5" s="54">
        <v>101.6</v>
      </c>
      <c r="F5" s="54">
        <v>103.39895345363746</v>
      </c>
      <c r="G5" s="62">
        <v>105.63721607552463</v>
      </c>
    </row>
    <row r="6" spans="1:7" ht="16.5">
      <c r="A6" s="257"/>
      <c r="B6" s="40">
        <v>3</v>
      </c>
      <c r="C6" s="55">
        <v>109.01098901098901</v>
      </c>
      <c r="D6" s="48">
        <v>100.92206388175462</v>
      </c>
      <c r="E6" s="48">
        <v>103.9</v>
      </c>
      <c r="F6" s="48">
        <v>108.39472627359979</v>
      </c>
      <c r="G6" s="56">
        <v>107.18332891710651</v>
      </c>
    </row>
    <row r="7" spans="1:7" ht="16.5">
      <c r="A7" s="257"/>
      <c r="B7" s="30">
        <v>4</v>
      </c>
      <c r="C7" s="57">
        <v>110.20146520146521</v>
      </c>
      <c r="D7" s="58">
        <v>100.76432488153944</v>
      </c>
      <c r="E7" s="58">
        <v>101.2196025460372</v>
      </c>
      <c r="F7" s="58">
        <v>103.30337863572703</v>
      </c>
      <c r="G7" s="59">
        <v>102.61955278386861</v>
      </c>
    </row>
    <row r="8" spans="1:7" ht="16.5">
      <c r="A8" s="31"/>
      <c r="B8" s="32"/>
      <c r="C8" s="60"/>
      <c r="D8" s="60"/>
      <c r="E8" s="60"/>
      <c r="F8" s="60"/>
      <c r="G8" s="61"/>
    </row>
    <row r="9" spans="1:7" ht="16.5">
      <c r="A9" s="258">
        <v>2020</v>
      </c>
      <c r="B9" s="41">
        <v>1</v>
      </c>
      <c r="C9" s="51">
        <v>107.12454212454212</v>
      </c>
      <c r="D9" s="51">
        <v>104.30994060877377</v>
      </c>
      <c r="E9" s="51">
        <v>102.75113368529072</v>
      </c>
      <c r="F9" s="51">
        <v>101.26714136071746</v>
      </c>
      <c r="G9" s="52">
        <v>103.0981266343424</v>
      </c>
    </row>
    <row r="10" spans="1:7" ht="16.5">
      <c r="A10" s="258"/>
      <c r="B10" s="33">
        <v>2</v>
      </c>
      <c r="C10" s="54">
        <v>94.15750915750915</v>
      </c>
      <c r="D10" s="54">
        <v>91.72342277775572</v>
      </c>
      <c r="E10" s="54">
        <v>104.03020136686254</v>
      </c>
      <c r="F10" s="54">
        <v>101.61504981801059</v>
      </c>
      <c r="G10" s="62">
        <v>104.26831394830086</v>
      </c>
    </row>
    <row r="11" spans="1:7" ht="16.5">
      <c r="A11" s="258"/>
      <c r="B11" s="42">
        <v>3</v>
      </c>
      <c r="C11" s="48">
        <v>90.05494505494505</v>
      </c>
      <c r="D11" s="48">
        <v>107.06132262163226</v>
      </c>
      <c r="E11" s="48">
        <v>111.93884339647788</v>
      </c>
      <c r="F11" s="48">
        <v>100.84044103961646</v>
      </c>
      <c r="G11" s="56">
        <v>103.1445947957295</v>
      </c>
    </row>
    <row r="12" spans="1:7" ht="16.5">
      <c r="A12" s="259"/>
      <c r="B12" s="34">
        <v>4</v>
      </c>
      <c r="C12" s="73">
        <v>93.2967032967033</v>
      </c>
      <c r="D12" s="73">
        <v>115.91953480083588</v>
      </c>
      <c r="E12" s="73">
        <v>113.77668904887146</v>
      </c>
      <c r="F12" s="73">
        <v>102.73549399574561</v>
      </c>
      <c r="G12" s="74">
        <v>105.18106959185785</v>
      </c>
    </row>
    <row r="13" spans="1:7" ht="16.5">
      <c r="A13" s="31"/>
      <c r="B13" s="32"/>
      <c r="C13" s="60"/>
      <c r="D13" s="60"/>
      <c r="E13" s="60"/>
      <c r="F13" s="60"/>
      <c r="G13" s="61"/>
    </row>
    <row r="14" spans="1:7" ht="16.5">
      <c r="A14" s="258">
        <v>2021</v>
      </c>
      <c r="B14" s="41">
        <v>1</v>
      </c>
      <c r="C14" s="84">
        <v>104.21245421245422</v>
      </c>
      <c r="D14" s="84">
        <v>115.40291362714419</v>
      </c>
      <c r="E14" s="84">
        <v>115.40291362714419</v>
      </c>
      <c r="F14" s="84">
        <v>101.89062635935188</v>
      </c>
      <c r="G14" s="85">
        <v>101.95968214977995</v>
      </c>
    </row>
    <row r="15" spans="1:7" ht="16.5">
      <c r="A15" s="258"/>
      <c r="B15" s="33">
        <v>2</v>
      </c>
      <c r="C15" s="87">
        <v>95.8974358974359</v>
      </c>
      <c r="D15" s="87">
        <v>105.62970620654633</v>
      </c>
      <c r="E15" s="87">
        <v>105.62970620654633</v>
      </c>
      <c r="F15" s="87">
        <v>104.18167427556988</v>
      </c>
      <c r="G15" s="87">
        <v>103.2230728254824</v>
      </c>
    </row>
    <row r="16" spans="1:7" ht="16.5">
      <c r="A16" s="258"/>
      <c r="B16" s="42">
        <v>3</v>
      </c>
      <c r="C16" s="84">
        <v>90.53113553113553</v>
      </c>
      <c r="D16" s="84">
        <v>127.83712520390378</v>
      </c>
      <c r="E16" s="84">
        <v>127.83712520390378</v>
      </c>
      <c r="F16" s="84">
        <v>105.7751222226611</v>
      </c>
      <c r="G16" s="86">
        <v>103.66332077134095</v>
      </c>
    </row>
    <row r="17" spans="1:7" ht="16.5">
      <c r="A17" s="259"/>
      <c r="B17" s="34">
        <v>4</v>
      </c>
      <c r="C17" s="87">
        <v>93.57142857142857</v>
      </c>
      <c r="D17" s="87">
        <v>112.4446238161502</v>
      </c>
      <c r="E17" s="87">
        <v>112.4446238161502</v>
      </c>
      <c r="F17" s="87">
        <v>100.3871770873975</v>
      </c>
      <c r="G17" s="87">
        <v>107.3252215876795</v>
      </c>
    </row>
    <row r="18" spans="1:7" ht="16.5">
      <c r="A18" s="64"/>
      <c r="B18" s="65"/>
      <c r="C18" s="82"/>
      <c r="D18" s="82"/>
      <c r="E18" s="82"/>
      <c r="F18" s="82"/>
      <c r="G18" s="83"/>
    </row>
    <row r="19" spans="1:7" ht="16.5">
      <c r="A19" s="258">
        <v>2022</v>
      </c>
      <c r="B19" s="69">
        <v>1</v>
      </c>
      <c r="C19" s="84">
        <v>69.92673992673993</v>
      </c>
      <c r="D19" s="84">
        <v>123.2565163990806</v>
      </c>
      <c r="E19" s="84">
        <v>107.65548384510024</v>
      </c>
      <c r="F19" s="84">
        <v>96.03811804643905</v>
      </c>
      <c r="G19" s="86">
        <v>126.8928881661155</v>
      </c>
    </row>
    <row r="20" spans="1:7" ht="16.5">
      <c r="A20" s="258"/>
      <c r="B20" s="66">
        <v>2</v>
      </c>
      <c r="C20" s="132">
        <v>87.3076923076923</v>
      </c>
      <c r="D20" s="132">
        <v>131.23309587283606</v>
      </c>
      <c r="E20" s="132">
        <v>115.78601845336782</v>
      </c>
      <c r="F20" s="132">
        <v>104.56052725576245</v>
      </c>
      <c r="G20" s="132">
        <v>102.01591200528699</v>
      </c>
    </row>
    <row r="21" spans="1:7" ht="16.5">
      <c r="A21" s="258"/>
      <c r="B21" s="70">
        <v>3</v>
      </c>
      <c r="C21" s="130">
        <v>89.1</v>
      </c>
      <c r="D21" s="130">
        <v>127.9</v>
      </c>
      <c r="E21" s="130">
        <v>117</v>
      </c>
      <c r="F21" s="130">
        <v>108.5</v>
      </c>
      <c r="G21" s="131">
        <v>105.4</v>
      </c>
    </row>
    <row r="22" spans="1:7" ht="16.5">
      <c r="A22" s="259"/>
      <c r="B22" s="67">
        <v>4</v>
      </c>
      <c r="C22" s="73">
        <v>86.1</v>
      </c>
      <c r="D22" s="73">
        <v>128.6</v>
      </c>
      <c r="E22" s="73">
        <v>120.8</v>
      </c>
      <c r="F22" s="73">
        <v>106.5</v>
      </c>
      <c r="G22" s="74">
        <v>106.1</v>
      </c>
    </row>
    <row r="23" spans="1:7" ht="16.5">
      <c r="A23" s="64"/>
      <c r="B23" s="65"/>
      <c r="C23" s="82"/>
      <c r="D23" s="82"/>
      <c r="E23" s="82"/>
      <c r="F23" s="82"/>
      <c r="G23" s="83"/>
    </row>
    <row r="24" spans="1:7" ht="16.5">
      <c r="A24" s="258">
        <v>2023</v>
      </c>
      <c r="B24" s="69">
        <v>1</v>
      </c>
      <c r="C24" s="84">
        <v>84.8</v>
      </c>
      <c r="D24" s="84">
        <v>119.3</v>
      </c>
      <c r="E24" s="84">
        <v>108.9</v>
      </c>
      <c r="F24" s="84">
        <v>110.9</v>
      </c>
      <c r="G24" s="86">
        <v>107.8</v>
      </c>
    </row>
    <row r="25" spans="1:7" ht="16.5">
      <c r="A25" s="258"/>
      <c r="B25" s="66">
        <v>2</v>
      </c>
      <c r="C25" s="87">
        <v>81.4</v>
      </c>
      <c r="D25" s="87">
        <v>116</v>
      </c>
      <c r="E25" s="87">
        <v>103.8</v>
      </c>
      <c r="F25" s="87">
        <v>110.9</v>
      </c>
      <c r="G25" s="87">
        <v>102.1</v>
      </c>
    </row>
    <row r="26" spans="1:7" ht="16.5">
      <c r="A26" s="258"/>
      <c r="B26" s="70">
        <v>3</v>
      </c>
      <c r="C26" s="84"/>
      <c r="D26" s="84"/>
      <c r="E26" s="84"/>
      <c r="F26" s="84"/>
      <c r="G26" s="86"/>
    </row>
    <row r="27" spans="1:7" ht="16.5">
      <c r="A27" s="259"/>
      <c r="B27" s="67">
        <v>4</v>
      </c>
      <c r="C27" s="87"/>
      <c r="D27" s="87"/>
      <c r="E27" s="87"/>
      <c r="F27" s="87"/>
      <c r="G27" s="228"/>
    </row>
    <row r="28" ht="16.5">
      <c r="A28" s="9" t="s">
        <v>27</v>
      </c>
    </row>
  </sheetData>
  <sheetProtection/>
  <mergeCells count="5">
    <mergeCell ref="A4:A7"/>
    <mergeCell ref="A9:A12"/>
    <mergeCell ref="A14:A17"/>
    <mergeCell ref="A19:A22"/>
    <mergeCell ref="A24:A27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J93"/>
  <sheetViews>
    <sheetView zoomScalePageLayoutView="0" workbookViewId="0" topLeftCell="A59">
      <selection activeCell="I86" sqref="I86"/>
    </sheetView>
  </sheetViews>
  <sheetFormatPr defaultColWidth="9.140625" defaultRowHeight="15"/>
  <cols>
    <col min="1" max="1" width="4.57421875" style="141" customWidth="1"/>
    <col min="2" max="2" width="13.57421875" style="141" customWidth="1"/>
    <col min="3" max="3" width="20.00390625" style="141" customWidth="1"/>
    <col min="4" max="4" width="19.7109375" style="141" customWidth="1"/>
    <col min="5" max="5" width="17.421875" style="141" customWidth="1"/>
    <col min="6" max="6" width="20.8515625" style="141" customWidth="1"/>
    <col min="7" max="7" width="19.57421875" style="141" customWidth="1"/>
    <col min="8" max="32" width="15.140625" style="141" customWidth="1"/>
    <col min="33" max="16384" width="9.140625" style="141" customWidth="1"/>
  </cols>
  <sheetData>
    <row r="2" spans="2:32" ht="16.5" thickBot="1">
      <c r="B2" s="198" t="s">
        <v>272</v>
      </c>
      <c r="C2" s="199"/>
      <c r="D2" s="200"/>
      <c r="E2" s="200"/>
      <c r="F2" s="200"/>
      <c r="G2" s="200"/>
      <c r="H2" s="201"/>
      <c r="I2" s="201"/>
      <c r="J2" s="201"/>
      <c r="K2" s="201"/>
      <c r="L2" s="201"/>
      <c r="M2" s="201"/>
      <c r="N2" s="201"/>
      <c r="O2" s="201"/>
      <c r="P2" s="201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</row>
    <row r="3" spans="2:7" ht="16.5">
      <c r="B3" s="203"/>
      <c r="C3" s="260">
        <v>2015</v>
      </c>
      <c r="D3" s="261"/>
      <c r="E3" s="261"/>
      <c r="F3" s="261"/>
      <c r="G3" s="262"/>
    </row>
    <row r="4" spans="2:7" ht="20.25" customHeight="1">
      <c r="B4" s="204" t="s">
        <v>273</v>
      </c>
      <c r="C4" s="205" t="s">
        <v>4</v>
      </c>
      <c r="D4" s="206" t="s">
        <v>5</v>
      </c>
      <c r="E4" s="206" t="s">
        <v>6</v>
      </c>
      <c r="F4" s="207" t="s">
        <v>7</v>
      </c>
      <c r="G4" s="208" t="s">
        <v>2</v>
      </c>
    </row>
    <row r="5" spans="2:36" ht="16.5">
      <c r="B5" s="209" t="s">
        <v>274</v>
      </c>
      <c r="C5" s="210">
        <v>2139000</v>
      </c>
      <c r="D5" s="211">
        <v>2514000</v>
      </c>
      <c r="E5" s="211">
        <v>574000</v>
      </c>
      <c r="F5" s="212">
        <v>2648000</v>
      </c>
      <c r="G5" s="209">
        <f>C5+D5+E5+F5</f>
        <v>7875000</v>
      </c>
      <c r="AI5" s="213"/>
      <c r="AJ5" s="213"/>
    </row>
    <row r="6" spans="2:36" ht="16.5">
      <c r="B6" s="214" t="s">
        <v>275</v>
      </c>
      <c r="C6" s="215">
        <v>61000</v>
      </c>
      <c r="D6" s="216">
        <v>41000</v>
      </c>
      <c r="E6" s="216">
        <v>23000</v>
      </c>
      <c r="F6" s="217">
        <v>68000</v>
      </c>
      <c r="G6" s="218">
        <f aca="true" t="shared" si="0" ref="G6:G11">C6+D6+E6+F6</f>
        <v>193000</v>
      </c>
      <c r="AI6" s="213"/>
      <c r="AJ6" s="213"/>
    </row>
    <row r="7" spans="2:36" ht="16.5">
      <c r="B7" s="209" t="s">
        <v>276</v>
      </c>
      <c r="C7" s="210">
        <v>24000</v>
      </c>
      <c r="D7" s="211">
        <v>34000</v>
      </c>
      <c r="E7" s="211">
        <v>41000</v>
      </c>
      <c r="F7" s="212">
        <v>9000</v>
      </c>
      <c r="G7" s="209">
        <f t="shared" si="0"/>
        <v>108000</v>
      </c>
      <c r="AI7" s="213"/>
      <c r="AJ7" s="213"/>
    </row>
    <row r="8" spans="2:36" ht="16.5">
      <c r="B8" s="219" t="s">
        <v>277</v>
      </c>
      <c r="C8" s="220">
        <v>602250</v>
      </c>
      <c r="D8" s="216">
        <v>2131800</v>
      </c>
      <c r="E8" s="216">
        <v>465300</v>
      </c>
      <c r="F8" s="217">
        <v>1047750</v>
      </c>
      <c r="G8" s="218">
        <f t="shared" si="0"/>
        <v>4247100</v>
      </c>
      <c r="AI8" s="213"/>
      <c r="AJ8" s="213"/>
    </row>
    <row r="9" spans="2:36" ht="16.5">
      <c r="B9" s="209" t="s">
        <v>278</v>
      </c>
      <c r="C9" s="210">
        <v>365000</v>
      </c>
      <c r="D9" s="211">
        <v>1292000</v>
      </c>
      <c r="E9" s="211">
        <v>282000</v>
      </c>
      <c r="F9" s="212">
        <v>635000</v>
      </c>
      <c r="G9" s="209">
        <f t="shared" si="0"/>
        <v>2574000</v>
      </c>
      <c r="AI9" s="213"/>
      <c r="AJ9" s="213"/>
    </row>
    <row r="10" spans="2:36" ht="16.5">
      <c r="B10" s="219" t="s">
        <v>279</v>
      </c>
      <c r="C10" s="215">
        <v>18000</v>
      </c>
      <c r="D10" s="216">
        <v>17000</v>
      </c>
      <c r="E10" s="216">
        <v>16000</v>
      </c>
      <c r="F10" s="217">
        <v>600</v>
      </c>
      <c r="G10" s="218">
        <f t="shared" si="0"/>
        <v>51600</v>
      </c>
      <c r="AI10" s="213"/>
      <c r="AJ10" s="213"/>
    </row>
    <row r="11" spans="2:36" ht="17.25" thickBot="1">
      <c r="B11" s="221" t="s">
        <v>280</v>
      </c>
      <c r="C11" s="222">
        <v>192000</v>
      </c>
      <c r="D11" s="223">
        <v>51000</v>
      </c>
      <c r="E11" s="223">
        <v>56000</v>
      </c>
      <c r="F11" s="224">
        <v>225000</v>
      </c>
      <c r="G11" s="221">
        <f t="shared" si="0"/>
        <v>524000</v>
      </c>
      <c r="AI11" s="213"/>
      <c r="AJ11" s="213"/>
    </row>
    <row r="12" spans="3:32" ht="17.25" thickBot="1"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</row>
    <row r="13" spans="2:7" ht="16.5">
      <c r="B13" s="203"/>
      <c r="C13" s="260">
        <v>2016</v>
      </c>
      <c r="D13" s="261"/>
      <c r="E13" s="261"/>
      <c r="F13" s="261"/>
      <c r="G13" s="262"/>
    </row>
    <row r="14" spans="2:7" ht="16.5">
      <c r="B14" s="204" t="s">
        <v>273</v>
      </c>
      <c r="C14" s="205" t="s">
        <v>4</v>
      </c>
      <c r="D14" s="206" t="s">
        <v>5</v>
      </c>
      <c r="E14" s="206" t="s">
        <v>6</v>
      </c>
      <c r="F14" s="207" t="s">
        <v>7</v>
      </c>
      <c r="G14" s="208" t="s">
        <v>2</v>
      </c>
    </row>
    <row r="15" spans="2:7" ht="16.5">
      <c r="B15" s="209" t="s">
        <v>274</v>
      </c>
      <c r="C15" s="210">
        <v>2243000</v>
      </c>
      <c r="D15" s="211">
        <v>2619000</v>
      </c>
      <c r="E15" s="211">
        <v>598000</v>
      </c>
      <c r="F15" s="212">
        <v>2877000</v>
      </c>
      <c r="G15" s="209">
        <f>C15+D15+E15+F15</f>
        <v>8337000</v>
      </c>
    </row>
    <row r="16" spans="2:7" ht="16.5">
      <c r="B16" s="214" t="s">
        <v>275</v>
      </c>
      <c r="C16" s="215">
        <v>48000</v>
      </c>
      <c r="D16" s="216">
        <v>32000</v>
      </c>
      <c r="E16" s="216">
        <v>18000</v>
      </c>
      <c r="F16" s="217">
        <v>54000</v>
      </c>
      <c r="G16" s="218">
        <f aca="true" t="shared" si="1" ref="G16:G21">C16+D16+E16+F16</f>
        <v>152000</v>
      </c>
    </row>
    <row r="17" spans="2:7" ht="16.5">
      <c r="B17" s="209" t="s">
        <v>276</v>
      </c>
      <c r="C17" s="225">
        <v>34000</v>
      </c>
      <c r="D17" s="211">
        <v>50000</v>
      </c>
      <c r="E17" s="211">
        <v>60000</v>
      </c>
      <c r="F17" s="212">
        <v>14000</v>
      </c>
      <c r="G17" s="209">
        <f t="shared" si="1"/>
        <v>158000</v>
      </c>
    </row>
    <row r="18" spans="2:7" ht="16.5">
      <c r="B18" s="219" t="s">
        <v>277</v>
      </c>
      <c r="C18" s="226">
        <v>683100</v>
      </c>
      <c r="D18" s="216">
        <v>2453550</v>
      </c>
      <c r="E18" s="216">
        <v>516450</v>
      </c>
      <c r="F18" s="217">
        <v>1113750</v>
      </c>
      <c r="G18" s="218">
        <f t="shared" si="1"/>
        <v>4766850</v>
      </c>
    </row>
    <row r="19" spans="2:7" ht="16.5">
      <c r="B19" s="209" t="s">
        <v>278</v>
      </c>
      <c r="C19" s="225">
        <v>414000</v>
      </c>
      <c r="D19" s="211">
        <v>1487000</v>
      </c>
      <c r="E19" s="211">
        <v>313000</v>
      </c>
      <c r="F19" s="212">
        <v>675000</v>
      </c>
      <c r="G19" s="209">
        <f t="shared" si="1"/>
        <v>2889000</v>
      </c>
    </row>
    <row r="20" spans="2:7" ht="16.5">
      <c r="B20" s="219" t="s">
        <v>279</v>
      </c>
      <c r="C20" s="226">
        <v>19000</v>
      </c>
      <c r="D20" s="216">
        <v>18000</v>
      </c>
      <c r="E20" s="216">
        <v>17000</v>
      </c>
      <c r="F20" s="217">
        <v>390</v>
      </c>
      <c r="G20" s="218">
        <f t="shared" si="1"/>
        <v>54390</v>
      </c>
    </row>
    <row r="21" spans="2:7" ht="17.25" thickBot="1">
      <c r="B21" s="221" t="s">
        <v>280</v>
      </c>
      <c r="C21" s="222">
        <v>141000</v>
      </c>
      <c r="D21" s="223">
        <v>38000</v>
      </c>
      <c r="E21" s="223">
        <v>41000</v>
      </c>
      <c r="F21" s="224">
        <v>166000</v>
      </c>
      <c r="G21" s="221">
        <f t="shared" si="1"/>
        <v>386000</v>
      </c>
    </row>
    <row r="22" ht="15.75" thickBot="1"/>
    <row r="23" spans="2:7" ht="16.5">
      <c r="B23" s="203"/>
      <c r="C23" s="260">
        <v>2017</v>
      </c>
      <c r="D23" s="261"/>
      <c r="E23" s="261"/>
      <c r="F23" s="261"/>
      <c r="G23" s="262"/>
    </row>
    <row r="24" spans="2:7" ht="16.5">
      <c r="B24" s="204" t="s">
        <v>273</v>
      </c>
      <c r="C24" s="205" t="s">
        <v>4</v>
      </c>
      <c r="D24" s="206" t="s">
        <v>5</v>
      </c>
      <c r="E24" s="206" t="s">
        <v>6</v>
      </c>
      <c r="F24" s="207" t="s">
        <v>7</v>
      </c>
      <c r="G24" s="208" t="s">
        <v>2</v>
      </c>
    </row>
    <row r="25" spans="2:7" ht="16.5">
      <c r="B25" s="209" t="s">
        <v>274</v>
      </c>
      <c r="C25" s="210">
        <v>2438000</v>
      </c>
      <c r="D25" s="211">
        <v>2845000</v>
      </c>
      <c r="E25" s="211">
        <v>650000</v>
      </c>
      <c r="F25" s="212">
        <v>3136000</v>
      </c>
      <c r="G25" s="209">
        <f>C25+D25+E25+F25</f>
        <v>9069000</v>
      </c>
    </row>
    <row r="26" spans="2:7" ht="16.5">
      <c r="B26" s="214" t="s">
        <v>275</v>
      </c>
      <c r="C26" s="215">
        <v>81000</v>
      </c>
      <c r="D26" s="216">
        <v>55000</v>
      </c>
      <c r="E26" s="216">
        <v>31000</v>
      </c>
      <c r="F26" s="217">
        <v>92000</v>
      </c>
      <c r="G26" s="218">
        <f aca="true" t="shared" si="2" ref="G26:G31">C26+D26+E26+F26</f>
        <v>259000</v>
      </c>
    </row>
    <row r="27" spans="2:7" ht="16.5">
      <c r="B27" s="209" t="s">
        <v>276</v>
      </c>
      <c r="C27" s="225">
        <v>27000</v>
      </c>
      <c r="D27" s="211">
        <v>40000</v>
      </c>
      <c r="E27" s="211">
        <v>47000</v>
      </c>
      <c r="F27" s="212">
        <v>11000</v>
      </c>
      <c r="G27" s="209">
        <f t="shared" si="2"/>
        <v>125000</v>
      </c>
    </row>
    <row r="28" spans="2:7" ht="16.5">
      <c r="B28" s="219" t="s">
        <v>277</v>
      </c>
      <c r="C28" s="226">
        <v>724350</v>
      </c>
      <c r="D28" s="216">
        <v>2605350</v>
      </c>
      <c r="E28" s="216">
        <v>546150</v>
      </c>
      <c r="F28" s="217">
        <v>1174800</v>
      </c>
      <c r="G28" s="218">
        <f t="shared" si="2"/>
        <v>5050650</v>
      </c>
    </row>
    <row r="29" spans="2:7" ht="16.5">
      <c r="B29" s="209" t="s">
        <v>278</v>
      </c>
      <c r="C29" s="225">
        <v>439000</v>
      </c>
      <c r="D29" s="211">
        <v>1579000</v>
      </c>
      <c r="E29" s="211">
        <v>331000</v>
      </c>
      <c r="F29" s="212">
        <v>712000</v>
      </c>
      <c r="G29" s="209">
        <f t="shared" si="2"/>
        <v>3061000</v>
      </c>
    </row>
    <row r="30" spans="2:7" ht="16.5">
      <c r="B30" s="219" t="s">
        <v>279</v>
      </c>
      <c r="C30" s="215">
        <v>12000</v>
      </c>
      <c r="D30" s="216">
        <v>12000</v>
      </c>
      <c r="E30" s="216">
        <v>11000</v>
      </c>
      <c r="F30" s="217">
        <v>640</v>
      </c>
      <c r="G30" s="218">
        <f t="shared" si="2"/>
        <v>35640</v>
      </c>
    </row>
    <row r="31" spans="2:7" ht="17.25" thickBot="1">
      <c r="B31" s="221" t="s">
        <v>280</v>
      </c>
      <c r="C31" s="222">
        <v>115000</v>
      </c>
      <c r="D31" s="223">
        <v>31000</v>
      </c>
      <c r="E31" s="223">
        <v>34000</v>
      </c>
      <c r="F31" s="224">
        <v>135000</v>
      </c>
      <c r="G31" s="221">
        <f t="shared" si="2"/>
        <v>315000</v>
      </c>
    </row>
    <row r="32" ht="15.75" thickBot="1"/>
    <row r="33" spans="2:7" ht="16.5">
      <c r="B33" s="203"/>
      <c r="C33" s="260">
        <v>2018</v>
      </c>
      <c r="D33" s="261"/>
      <c r="E33" s="261"/>
      <c r="F33" s="261"/>
      <c r="G33" s="262"/>
    </row>
    <row r="34" spans="2:7" ht="16.5">
      <c r="B34" s="204" t="s">
        <v>273</v>
      </c>
      <c r="C34" s="205" t="s">
        <v>4</v>
      </c>
      <c r="D34" s="206" t="s">
        <v>5</v>
      </c>
      <c r="E34" s="206" t="s">
        <v>6</v>
      </c>
      <c r="F34" s="207" t="s">
        <v>7</v>
      </c>
      <c r="G34" s="208" t="s">
        <v>2</v>
      </c>
    </row>
    <row r="35" spans="2:7" ht="16.5">
      <c r="B35" s="209" t="s">
        <v>274</v>
      </c>
      <c r="C35" s="210">
        <v>2677000</v>
      </c>
      <c r="D35" s="211">
        <v>3102000</v>
      </c>
      <c r="E35" s="211">
        <v>709000</v>
      </c>
      <c r="F35" s="212">
        <v>3191000</v>
      </c>
      <c r="G35" s="209">
        <f>C35+D35+E35+F35</f>
        <v>9679000</v>
      </c>
    </row>
    <row r="36" spans="2:7" ht="16.5">
      <c r="B36" s="214" t="s">
        <v>275</v>
      </c>
      <c r="C36" s="215">
        <v>81000</v>
      </c>
      <c r="D36" s="216">
        <v>55000</v>
      </c>
      <c r="E36" s="216">
        <v>31000</v>
      </c>
      <c r="F36" s="217">
        <v>92000</v>
      </c>
      <c r="G36" s="218">
        <f aca="true" t="shared" si="3" ref="G36:G41">C36+D36+E36+F36</f>
        <v>259000</v>
      </c>
    </row>
    <row r="37" spans="2:7" ht="16.5">
      <c r="B37" s="209" t="s">
        <v>276</v>
      </c>
      <c r="C37" s="225">
        <v>27000</v>
      </c>
      <c r="D37" s="211">
        <v>39000</v>
      </c>
      <c r="E37" s="211">
        <v>46000</v>
      </c>
      <c r="F37" s="212">
        <v>11000</v>
      </c>
      <c r="G37" s="209">
        <f t="shared" si="3"/>
        <v>123000</v>
      </c>
    </row>
    <row r="38" spans="2:7" ht="16.5">
      <c r="B38" s="219" t="s">
        <v>277</v>
      </c>
      <c r="C38" s="226">
        <v>735900</v>
      </c>
      <c r="D38" s="216">
        <v>2748900</v>
      </c>
      <c r="E38" s="216">
        <v>524700</v>
      </c>
      <c r="F38" s="217">
        <v>973500</v>
      </c>
      <c r="G38" s="218">
        <f t="shared" si="3"/>
        <v>4983000</v>
      </c>
    </row>
    <row r="39" spans="2:7" ht="16.5">
      <c r="B39" s="209" t="s">
        <v>278</v>
      </c>
      <c r="C39" s="225">
        <v>446000</v>
      </c>
      <c r="D39" s="211">
        <v>1666000</v>
      </c>
      <c r="E39" s="211">
        <v>318000</v>
      </c>
      <c r="F39" s="212">
        <v>590000</v>
      </c>
      <c r="G39" s="209">
        <f t="shared" si="3"/>
        <v>3020000</v>
      </c>
    </row>
    <row r="40" spans="2:7" ht="16.5">
      <c r="B40" s="219" t="s">
        <v>279</v>
      </c>
      <c r="C40" s="226">
        <v>20000</v>
      </c>
      <c r="D40" s="216">
        <v>19000</v>
      </c>
      <c r="E40" s="216">
        <v>18000</v>
      </c>
      <c r="F40" s="217">
        <v>640</v>
      </c>
      <c r="G40" s="218">
        <f t="shared" si="3"/>
        <v>57640</v>
      </c>
    </row>
    <row r="41" spans="2:7" ht="17.25" thickBot="1">
      <c r="B41" s="221" t="s">
        <v>280</v>
      </c>
      <c r="C41" s="222">
        <v>225000</v>
      </c>
      <c r="D41" s="223">
        <v>60000</v>
      </c>
      <c r="E41" s="223">
        <v>66000</v>
      </c>
      <c r="F41" s="224">
        <v>263000</v>
      </c>
      <c r="G41" s="221">
        <f t="shared" si="3"/>
        <v>614000</v>
      </c>
    </row>
    <row r="42" ht="15.75" thickBot="1"/>
    <row r="43" spans="2:7" ht="16.5">
      <c r="B43" s="203"/>
      <c r="C43" s="260">
        <v>2019</v>
      </c>
      <c r="D43" s="261"/>
      <c r="E43" s="261"/>
      <c r="F43" s="261"/>
      <c r="G43" s="262"/>
    </row>
    <row r="44" spans="2:7" ht="16.5">
      <c r="B44" s="204" t="s">
        <v>273</v>
      </c>
      <c r="C44" s="205" t="s">
        <v>4</v>
      </c>
      <c r="D44" s="206" t="s">
        <v>5</v>
      </c>
      <c r="E44" s="206" t="s">
        <v>6</v>
      </c>
      <c r="F44" s="207" t="s">
        <v>7</v>
      </c>
      <c r="G44" s="208" t="s">
        <v>2</v>
      </c>
    </row>
    <row r="45" spans="2:7" ht="16.5">
      <c r="B45" s="209" t="s">
        <v>274</v>
      </c>
      <c r="C45" s="210">
        <v>2677000</v>
      </c>
      <c r="D45" s="211">
        <v>3156000</v>
      </c>
      <c r="E45" s="211">
        <v>721000</v>
      </c>
      <c r="F45" s="212">
        <v>3260000</v>
      </c>
      <c r="G45" s="209">
        <f>C45+D45+E45+F45</f>
        <v>9814000</v>
      </c>
    </row>
    <row r="46" spans="2:7" ht="16.5">
      <c r="B46" s="214" t="s">
        <v>275</v>
      </c>
      <c r="C46" s="215">
        <v>107000</v>
      </c>
      <c r="D46" s="216">
        <v>73000</v>
      </c>
      <c r="E46" s="216">
        <v>40000</v>
      </c>
      <c r="F46" s="217">
        <v>121000</v>
      </c>
      <c r="G46" s="218">
        <f aca="true" t="shared" si="4" ref="G46:G51">C46+D46+E46+F46</f>
        <v>341000</v>
      </c>
    </row>
    <row r="47" spans="2:7" ht="16.5">
      <c r="B47" s="209" t="s">
        <v>276</v>
      </c>
      <c r="C47" s="225">
        <v>37000</v>
      </c>
      <c r="D47" s="211">
        <v>53000</v>
      </c>
      <c r="E47" s="211">
        <v>64000</v>
      </c>
      <c r="F47" s="212">
        <v>15000</v>
      </c>
      <c r="G47" s="209">
        <f t="shared" si="4"/>
        <v>169000</v>
      </c>
    </row>
    <row r="48" spans="2:7" ht="16.5">
      <c r="B48" s="219" t="s">
        <v>277</v>
      </c>
      <c r="C48" s="226">
        <f>C49*1.65</f>
        <v>638550</v>
      </c>
      <c r="D48" s="216">
        <f>D49*1.65</f>
        <v>3009600</v>
      </c>
      <c r="E48" s="216">
        <f>E49*1.65</f>
        <v>486750</v>
      </c>
      <c r="F48" s="217">
        <f>F49*1.65</f>
        <v>1072500</v>
      </c>
      <c r="G48" s="218">
        <f t="shared" si="4"/>
        <v>5207400</v>
      </c>
    </row>
    <row r="49" spans="2:7" ht="16.5">
      <c r="B49" s="209" t="s">
        <v>278</v>
      </c>
      <c r="C49" s="225">
        <v>387000</v>
      </c>
      <c r="D49" s="211">
        <v>1824000</v>
      </c>
      <c r="E49" s="211">
        <v>295000</v>
      </c>
      <c r="F49" s="212">
        <v>650000</v>
      </c>
      <c r="G49" s="209">
        <f t="shared" si="4"/>
        <v>3156000</v>
      </c>
    </row>
    <row r="50" spans="2:7" ht="16.5">
      <c r="B50" s="219" t="s">
        <v>279</v>
      </c>
      <c r="C50" s="215">
        <v>20000</v>
      </c>
      <c r="D50" s="216">
        <v>19000</v>
      </c>
      <c r="E50" s="216">
        <v>18000</v>
      </c>
      <c r="F50" s="217">
        <v>830</v>
      </c>
      <c r="G50" s="218">
        <f t="shared" si="4"/>
        <v>57830</v>
      </c>
    </row>
    <row r="51" spans="2:7" ht="17.25" thickBot="1">
      <c r="B51" s="221" t="s">
        <v>280</v>
      </c>
      <c r="C51" s="222">
        <v>426000</v>
      </c>
      <c r="D51" s="223">
        <v>113000</v>
      </c>
      <c r="E51" s="223">
        <v>124000</v>
      </c>
      <c r="F51" s="224">
        <v>499000</v>
      </c>
      <c r="G51" s="221">
        <f t="shared" si="4"/>
        <v>1162000</v>
      </c>
    </row>
    <row r="52" ht="15.75" thickBot="1"/>
    <row r="53" spans="2:7" ht="16.5">
      <c r="B53" s="203"/>
      <c r="C53" s="260">
        <v>2020</v>
      </c>
      <c r="D53" s="261"/>
      <c r="E53" s="261"/>
      <c r="F53" s="261"/>
      <c r="G53" s="262"/>
    </row>
    <row r="54" spans="2:7" ht="16.5">
      <c r="B54" s="204" t="s">
        <v>273</v>
      </c>
      <c r="C54" s="205" t="s">
        <v>4</v>
      </c>
      <c r="D54" s="206" t="s">
        <v>5</v>
      </c>
      <c r="E54" s="206" t="s">
        <v>281</v>
      </c>
      <c r="F54" s="207" t="s">
        <v>282</v>
      </c>
      <c r="G54" s="208" t="s">
        <v>2</v>
      </c>
    </row>
    <row r="55" spans="2:7" ht="16.5">
      <c r="B55" s="209" t="s">
        <v>274</v>
      </c>
      <c r="C55" s="210">
        <v>2734000</v>
      </c>
      <c r="D55" s="211">
        <v>3224000</v>
      </c>
      <c r="E55" s="211">
        <v>736000</v>
      </c>
      <c r="F55" s="212">
        <v>3326000</v>
      </c>
      <c r="G55" s="209">
        <f>C55+D55+E55+F55</f>
        <v>10020000</v>
      </c>
    </row>
    <row r="56" spans="2:7" ht="16.5">
      <c r="B56" s="214" t="s">
        <v>275</v>
      </c>
      <c r="C56" s="215">
        <v>71000</v>
      </c>
      <c r="D56" s="216">
        <v>48000</v>
      </c>
      <c r="E56" s="216">
        <v>27000</v>
      </c>
      <c r="F56" s="217">
        <v>80000</v>
      </c>
      <c r="G56" s="218">
        <f aca="true" t="shared" si="5" ref="G56:G61">C56+D56+E56+F56</f>
        <v>226000</v>
      </c>
    </row>
    <row r="57" spans="2:7" ht="16.5">
      <c r="B57" s="209" t="s">
        <v>276</v>
      </c>
      <c r="C57" s="210">
        <v>38000</v>
      </c>
      <c r="D57" s="211">
        <v>55000</v>
      </c>
      <c r="E57" s="211">
        <v>66000</v>
      </c>
      <c r="F57" s="212">
        <v>15000</v>
      </c>
      <c r="G57" s="209">
        <f t="shared" si="5"/>
        <v>174000</v>
      </c>
    </row>
    <row r="58" spans="2:7" ht="16.5">
      <c r="B58" s="219" t="s">
        <v>277</v>
      </c>
      <c r="C58" s="226">
        <f>C59*1.65</f>
        <v>699600</v>
      </c>
      <c r="D58" s="216">
        <f>D59*1.65</f>
        <v>3009600</v>
      </c>
      <c r="E58" s="226">
        <f>E59*1.65</f>
        <v>528000</v>
      </c>
      <c r="F58" s="226">
        <f>F59*1.65</f>
        <v>1141800</v>
      </c>
      <c r="G58" s="218">
        <f t="shared" si="5"/>
        <v>5379000</v>
      </c>
    </row>
    <row r="59" spans="2:7" ht="16.5">
      <c r="B59" s="209" t="s">
        <v>278</v>
      </c>
      <c r="C59" s="225">
        <v>424000</v>
      </c>
      <c r="D59" s="211">
        <v>1824000</v>
      </c>
      <c r="E59" s="211">
        <v>320000</v>
      </c>
      <c r="F59" s="212">
        <v>692000</v>
      </c>
      <c r="G59" s="209">
        <f t="shared" si="5"/>
        <v>3260000</v>
      </c>
    </row>
    <row r="60" spans="2:7" ht="16.5">
      <c r="B60" s="219" t="s">
        <v>279</v>
      </c>
      <c r="C60" s="215">
        <v>26000</v>
      </c>
      <c r="D60" s="216">
        <v>25000</v>
      </c>
      <c r="E60" s="216">
        <v>24000</v>
      </c>
      <c r="F60" s="217">
        <v>840</v>
      </c>
      <c r="G60" s="218">
        <f t="shared" si="5"/>
        <v>75840</v>
      </c>
    </row>
    <row r="61" spans="2:7" ht="17.25" thickBot="1">
      <c r="B61" s="221" t="s">
        <v>280</v>
      </c>
      <c r="C61" s="222">
        <v>415000</v>
      </c>
      <c r="D61" s="223">
        <v>110000</v>
      </c>
      <c r="E61" s="223">
        <v>121000</v>
      </c>
      <c r="F61" s="224">
        <v>486000</v>
      </c>
      <c r="G61" s="221">
        <f t="shared" si="5"/>
        <v>1132000</v>
      </c>
    </row>
    <row r="62" ht="15.75" thickBot="1"/>
    <row r="63" spans="2:7" ht="16.5">
      <c r="B63" s="203"/>
      <c r="C63" s="260">
        <v>2021</v>
      </c>
      <c r="D63" s="261"/>
      <c r="E63" s="261"/>
      <c r="F63" s="261"/>
      <c r="G63" s="262"/>
    </row>
    <row r="64" spans="2:7" ht="16.5">
      <c r="B64" s="204" t="s">
        <v>273</v>
      </c>
      <c r="C64" s="205" t="s">
        <v>4</v>
      </c>
      <c r="D64" s="206" t="s">
        <v>5</v>
      </c>
      <c r="E64" s="206" t="s">
        <v>6</v>
      </c>
      <c r="F64" s="207" t="s">
        <v>7</v>
      </c>
      <c r="G64" s="208" t="s">
        <v>2</v>
      </c>
    </row>
    <row r="65" spans="2:7" ht="16.5">
      <c r="B65" s="209" t="s">
        <v>274</v>
      </c>
      <c r="C65" s="210">
        <v>2794000</v>
      </c>
      <c r="D65" s="211">
        <v>3290000</v>
      </c>
      <c r="E65" s="211">
        <v>751000</v>
      </c>
      <c r="F65" s="212">
        <v>3428000</v>
      </c>
      <c r="G65" s="209">
        <f>C65+D65+E65+F65</f>
        <v>10263000</v>
      </c>
    </row>
    <row r="66" spans="2:7" ht="16.5">
      <c r="B66" s="214" t="s">
        <v>275</v>
      </c>
      <c r="C66" s="215">
        <v>60000</v>
      </c>
      <c r="D66" s="216">
        <v>41000</v>
      </c>
      <c r="E66" s="216">
        <v>23000</v>
      </c>
      <c r="F66" s="217">
        <v>68000</v>
      </c>
      <c r="G66" s="218">
        <f aca="true" t="shared" si="6" ref="G66:G71">C66+D66+E66+F66</f>
        <v>192000</v>
      </c>
    </row>
    <row r="67" spans="2:7" ht="16.5">
      <c r="B67" s="209" t="s">
        <v>276</v>
      </c>
      <c r="C67" s="210">
        <v>39000</v>
      </c>
      <c r="D67" s="211">
        <v>57000</v>
      </c>
      <c r="E67" s="211">
        <v>68000</v>
      </c>
      <c r="F67" s="212">
        <v>16000</v>
      </c>
      <c r="G67" s="209">
        <f t="shared" si="6"/>
        <v>180000</v>
      </c>
    </row>
    <row r="68" spans="2:7" ht="16.5">
      <c r="B68" s="219" t="s">
        <v>277</v>
      </c>
      <c r="C68" s="220">
        <f>C69*1.65</f>
        <v>767250</v>
      </c>
      <c r="D68" s="216">
        <f>D69*1.65</f>
        <v>3029400</v>
      </c>
      <c r="E68" s="226">
        <f>E69*1.65</f>
        <v>605550</v>
      </c>
      <c r="F68" s="215">
        <f>F69*1.65</f>
        <v>1428900</v>
      </c>
      <c r="G68" s="218">
        <f t="shared" si="6"/>
        <v>5831100</v>
      </c>
    </row>
    <row r="69" spans="2:7" ht="16.5">
      <c r="B69" s="209" t="s">
        <v>278</v>
      </c>
      <c r="C69" s="210">
        <v>465000</v>
      </c>
      <c r="D69" s="211">
        <v>1836000</v>
      </c>
      <c r="E69" s="211">
        <v>367000</v>
      </c>
      <c r="F69" s="212">
        <v>866000</v>
      </c>
      <c r="G69" s="209">
        <f t="shared" si="6"/>
        <v>3534000</v>
      </c>
    </row>
    <row r="70" spans="2:7" ht="16.5">
      <c r="B70" s="219" t="s">
        <v>279</v>
      </c>
      <c r="C70" s="215">
        <v>27000</v>
      </c>
      <c r="D70" s="216">
        <v>25000</v>
      </c>
      <c r="E70" s="216">
        <v>24000</v>
      </c>
      <c r="F70" s="217">
        <v>1170</v>
      </c>
      <c r="G70" s="218">
        <f t="shared" si="6"/>
        <v>77170</v>
      </c>
    </row>
    <row r="71" spans="2:7" ht="17.25" thickBot="1">
      <c r="B71" s="221" t="s">
        <v>280</v>
      </c>
      <c r="C71" s="222">
        <v>425000</v>
      </c>
      <c r="D71" s="223">
        <v>113000</v>
      </c>
      <c r="E71" s="223">
        <v>124000</v>
      </c>
      <c r="F71" s="224">
        <v>498000</v>
      </c>
      <c r="G71" s="221">
        <f t="shared" si="6"/>
        <v>1160000</v>
      </c>
    </row>
    <row r="72" ht="15.75" thickBot="1"/>
    <row r="73" spans="2:7" ht="16.5">
      <c r="B73" s="203"/>
      <c r="C73" s="260">
        <v>2022</v>
      </c>
      <c r="D73" s="261"/>
      <c r="E73" s="261"/>
      <c r="F73" s="261"/>
      <c r="G73" s="262"/>
    </row>
    <row r="74" spans="2:7" ht="16.5">
      <c r="B74" s="204" t="s">
        <v>273</v>
      </c>
      <c r="C74" s="205" t="s">
        <v>4</v>
      </c>
      <c r="D74" s="206" t="s">
        <v>5</v>
      </c>
      <c r="E74" s="206" t="s">
        <v>6</v>
      </c>
      <c r="F74" s="207" t="s">
        <v>7</v>
      </c>
      <c r="G74" s="208" t="s">
        <v>2</v>
      </c>
    </row>
    <row r="75" spans="2:8" ht="16.5">
      <c r="B75" s="209" t="s">
        <v>274</v>
      </c>
      <c r="C75" s="210">
        <v>2866000</v>
      </c>
      <c r="D75" s="211">
        <v>2855000</v>
      </c>
      <c r="E75" s="211">
        <v>774000</v>
      </c>
      <c r="F75" s="212">
        <v>3428000</v>
      </c>
      <c r="G75" s="209">
        <f>C75+D75+E75+F75</f>
        <v>9923000</v>
      </c>
      <c r="H75" s="213"/>
    </row>
    <row r="76" spans="2:8" ht="16.5">
      <c r="B76" s="214" t="s">
        <v>275</v>
      </c>
      <c r="C76" s="215">
        <v>73000</v>
      </c>
      <c r="D76" s="216">
        <v>50000</v>
      </c>
      <c r="E76" s="216">
        <v>28000</v>
      </c>
      <c r="F76" s="217">
        <v>83000</v>
      </c>
      <c r="G76" s="218">
        <f aca="true" t="shared" si="7" ref="G76:G81">C76+D76+E76+F76</f>
        <v>234000</v>
      </c>
      <c r="H76" s="213"/>
    </row>
    <row r="77" spans="2:8" ht="16.5">
      <c r="B77" s="209" t="s">
        <v>276</v>
      </c>
      <c r="C77" s="210">
        <v>42000</v>
      </c>
      <c r="D77" s="211">
        <v>62000</v>
      </c>
      <c r="E77" s="211">
        <v>73000</v>
      </c>
      <c r="F77" s="212">
        <v>17000</v>
      </c>
      <c r="G77" s="209">
        <f t="shared" si="7"/>
        <v>194000</v>
      </c>
      <c r="H77" s="213"/>
    </row>
    <row r="78" spans="2:8" ht="16.5">
      <c r="B78" s="219" t="s">
        <v>277</v>
      </c>
      <c r="C78" s="215">
        <f>C79*1.65</f>
        <v>912450</v>
      </c>
      <c r="D78" s="216">
        <v>2885850</v>
      </c>
      <c r="E78" s="216">
        <v>589050</v>
      </c>
      <c r="F78" s="217">
        <v>932250</v>
      </c>
      <c r="G78" s="218">
        <f t="shared" si="7"/>
        <v>5319600</v>
      </c>
      <c r="H78" s="213"/>
    </row>
    <row r="79" spans="2:8" ht="16.5">
      <c r="B79" s="209" t="s">
        <v>278</v>
      </c>
      <c r="C79" s="210">
        <v>553000</v>
      </c>
      <c r="D79" s="211">
        <v>1749000</v>
      </c>
      <c r="E79" s="211">
        <v>357000</v>
      </c>
      <c r="F79" s="212">
        <v>565000</v>
      </c>
      <c r="G79" s="209">
        <f t="shared" si="7"/>
        <v>3224000</v>
      </c>
      <c r="H79" s="213"/>
    </row>
    <row r="80" spans="2:8" ht="16.5">
      <c r="B80" s="219" t="s">
        <v>279</v>
      </c>
      <c r="C80" s="215">
        <v>37000</v>
      </c>
      <c r="D80" s="216">
        <v>35000</v>
      </c>
      <c r="E80" s="216">
        <v>34000</v>
      </c>
      <c r="F80" s="217">
        <v>1170</v>
      </c>
      <c r="G80" s="218">
        <f t="shared" si="7"/>
        <v>107170</v>
      </c>
      <c r="H80" s="213"/>
    </row>
    <row r="81" spans="2:8" ht="17.25" thickBot="1">
      <c r="B81" s="221" t="s">
        <v>280</v>
      </c>
      <c r="C81" s="222">
        <v>331000</v>
      </c>
      <c r="D81" s="223">
        <v>88000</v>
      </c>
      <c r="E81" s="223">
        <v>97000</v>
      </c>
      <c r="F81" s="224">
        <v>388000</v>
      </c>
      <c r="G81" s="221">
        <f t="shared" si="7"/>
        <v>904000</v>
      </c>
      <c r="H81" s="213"/>
    </row>
    <row r="82" ht="15.75" thickBot="1"/>
    <row r="83" spans="2:7" ht="16.5">
      <c r="B83" s="203"/>
      <c r="C83" s="260">
        <v>2023</v>
      </c>
      <c r="D83" s="261"/>
      <c r="E83" s="261"/>
      <c r="F83" s="261"/>
      <c r="G83" s="262"/>
    </row>
    <row r="84" spans="2:7" ht="16.5">
      <c r="B84" s="204" t="s">
        <v>273</v>
      </c>
      <c r="C84" s="205" t="s">
        <v>4</v>
      </c>
      <c r="D84" s="206" t="s">
        <v>5</v>
      </c>
      <c r="E84" s="206" t="s">
        <v>6</v>
      </c>
      <c r="F84" s="207" t="s">
        <v>7</v>
      </c>
      <c r="G84" s="208" t="s">
        <v>2</v>
      </c>
    </row>
    <row r="85" spans="2:8" ht="16.5">
      <c r="B85" s="209" t="s">
        <v>274</v>
      </c>
      <c r="C85" s="210">
        <v>2562000</v>
      </c>
      <c r="D85" s="211">
        <v>3271000</v>
      </c>
      <c r="E85" s="211">
        <v>789000</v>
      </c>
      <c r="F85" s="212"/>
      <c r="G85" s="209">
        <f>C85+D85+E85+F85</f>
        <v>6622000</v>
      </c>
      <c r="H85" s="229"/>
    </row>
    <row r="86" spans="2:8" ht="16.5">
      <c r="B86" s="214" t="s">
        <v>275</v>
      </c>
      <c r="C86" s="215">
        <v>74000</v>
      </c>
      <c r="D86" s="216">
        <v>50000</v>
      </c>
      <c r="E86" s="216">
        <v>22000</v>
      </c>
      <c r="F86" s="217"/>
      <c r="G86" s="218">
        <f aca="true" t="shared" si="8" ref="G86:G91">C86+D86+E86+F86</f>
        <v>146000</v>
      </c>
      <c r="H86" s="229"/>
    </row>
    <row r="87" spans="2:8" ht="16.5">
      <c r="B87" s="209" t="s">
        <v>276</v>
      </c>
      <c r="C87" s="210">
        <v>38000</v>
      </c>
      <c r="D87" s="211">
        <v>62000</v>
      </c>
      <c r="E87" s="211">
        <v>81000</v>
      </c>
      <c r="F87" s="212"/>
      <c r="G87" s="209">
        <f t="shared" si="8"/>
        <v>181000</v>
      </c>
      <c r="H87" s="229"/>
    </row>
    <row r="88" spans="2:8" ht="16.5">
      <c r="B88" s="219" t="s">
        <v>277</v>
      </c>
      <c r="C88" s="215">
        <v>602250</v>
      </c>
      <c r="D88" s="216">
        <v>2806650</v>
      </c>
      <c r="E88" s="216">
        <v>594000</v>
      </c>
      <c r="F88" s="217"/>
      <c r="G88" s="218">
        <f t="shared" si="8"/>
        <v>4002900</v>
      </c>
      <c r="H88" s="229"/>
    </row>
    <row r="89" spans="2:8" ht="16.5">
      <c r="B89" s="209" t="s">
        <v>278</v>
      </c>
      <c r="C89" s="210">
        <v>365000</v>
      </c>
      <c r="D89" s="211">
        <v>1701000</v>
      </c>
      <c r="E89" s="211">
        <v>360000</v>
      </c>
      <c r="F89" s="212"/>
      <c r="G89" s="209">
        <f t="shared" si="8"/>
        <v>2426000</v>
      </c>
      <c r="H89" s="229"/>
    </row>
    <row r="90" spans="2:8" ht="16.5">
      <c r="B90" s="219" t="s">
        <v>279</v>
      </c>
      <c r="C90" s="215">
        <v>25000</v>
      </c>
      <c r="D90" s="216">
        <v>35000</v>
      </c>
      <c r="E90" s="216">
        <v>39000</v>
      </c>
      <c r="F90" s="217"/>
      <c r="G90" s="218">
        <f t="shared" si="8"/>
        <v>99000</v>
      </c>
      <c r="H90" s="229"/>
    </row>
    <row r="91" spans="2:8" ht="17.25" thickBot="1">
      <c r="B91" s="221" t="s">
        <v>280</v>
      </c>
      <c r="C91" s="222">
        <v>232000</v>
      </c>
      <c r="D91" s="223">
        <v>88000</v>
      </c>
      <c r="E91" s="223">
        <v>116000</v>
      </c>
      <c r="F91" s="224"/>
      <c r="G91" s="221">
        <f t="shared" si="8"/>
        <v>436000</v>
      </c>
      <c r="H91" s="229"/>
    </row>
    <row r="92" ht="16.5">
      <c r="B92" s="227" t="s">
        <v>283</v>
      </c>
    </row>
    <row r="93" ht="15">
      <c r="C93" s="213"/>
    </row>
  </sheetData>
  <sheetProtection/>
  <mergeCells count="9">
    <mergeCell ref="C83:G83"/>
    <mergeCell ref="C63:G63"/>
    <mergeCell ref="C73:G73"/>
    <mergeCell ref="C3:G3"/>
    <mergeCell ref="C13:G13"/>
    <mergeCell ref="C23:G23"/>
    <mergeCell ref="C33:G33"/>
    <mergeCell ref="C43:G43"/>
    <mergeCell ref="C53:G5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2:AA91"/>
  <sheetViews>
    <sheetView zoomScalePageLayoutView="0" workbookViewId="0" topLeftCell="A1">
      <pane ySplit="4" topLeftCell="A12" activePane="bottomLeft" state="frozen"/>
      <selection pane="topLeft" activeCell="A1" sqref="A1"/>
      <selection pane="bottomLeft" activeCell="U64" sqref="U64"/>
    </sheetView>
  </sheetViews>
  <sheetFormatPr defaultColWidth="9.140625" defaultRowHeight="15"/>
  <cols>
    <col min="1" max="1" width="4.57421875" style="63" customWidth="1"/>
    <col min="2" max="2" width="7.57421875" style="63" customWidth="1"/>
    <col min="3" max="3" width="14.7109375" style="63" bestFit="1" customWidth="1"/>
    <col min="4" max="4" width="11.421875" style="63" bestFit="1" customWidth="1"/>
    <col min="5" max="5" width="12.00390625" style="63" customWidth="1"/>
    <col min="6" max="6" width="9.28125" style="63" bestFit="1" customWidth="1"/>
    <col min="7" max="7" width="10.00390625" style="63" bestFit="1" customWidth="1"/>
    <col min="8" max="9" width="9.28125" style="63" bestFit="1" customWidth="1"/>
    <col min="10" max="10" width="10.00390625" style="63" bestFit="1" customWidth="1"/>
    <col min="11" max="11" width="9.140625" style="63" customWidth="1"/>
    <col min="12" max="12" width="11.421875" style="63" customWidth="1"/>
    <col min="13" max="13" width="9.140625" style="63" customWidth="1"/>
    <col min="14" max="14" width="11.28125" style="63" customWidth="1"/>
    <col min="15" max="15" width="9.140625" style="63" customWidth="1"/>
    <col min="16" max="16" width="9.7109375" style="63" customWidth="1"/>
    <col min="17" max="17" width="9.140625" style="63" customWidth="1"/>
    <col min="18" max="18" width="11.421875" style="63" customWidth="1"/>
    <col min="19" max="20" width="9.57421875" style="63" bestFit="1" customWidth="1"/>
    <col min="21" max="26" width="9.28125" style="63" bestFit="1" customWidth="1"/>
    <col min="27" max="16384" width="9.140625" style="63" customWidth="1"/>
  </cols>
  <sheetData>
    <row r="2" spans="2:13" ht="16.5">
      <c r="B2" s="267" t="s">
        <v>261</v>
      </c>
      <c r="C2" s="268"/>
      <c r="D2" s="268"/>
      <c r="E2" s="268"/>
      <c r="F2" s="268"/>
      <c r="G2" s="268"/>
      <c r="H2" s="268"/>
      <c r="I2" s="268"/>
      <c r="J2" s="268"/>
      <c r="K2" s="268"/>
      <c r="L2"/>
      <c r="M2"/>
    </row>
    <row r="3" spans="2:27" ht="23.25" customHeight="1">
      <c r="B3" s="269" t="s">
        <v>41</v>
      </c>
      <c r="C3" s="271" t="s">
        <v>262</v>
      </c>
      <c r="D3" s="272"/>
      <c r="E3" s="271" t="s">
        <v>263</v>
      </c>
      <c r="F3" s="266"/>
      <c r="G3" s="271" t="s">
        <v>264</v>
      </c>
      <c r="H3" s="266"/>
      <c r="I3" s="265" t="s">
        <v>265</v>
      </c>
      <c r="J3" s="266"/>
      <c r="K3" s="265" t="s">
        <v>285</v>
      </c>
      <c r="L3" s="266"/>
      <c r="M3" s="263" t="s">
        <v>286</v>
      </c>
      <c r="N3" s="264"/>
      <c r="O3" s="263" t="s">
        <v>287</v>
      </c>
      <c r="P3" s="264"/>
      <c r="Q3" s="265" t="s">
        <v>288</v>
      </c>
      <c r="R3" s="266"/>
      <c r="S3" s="158"/>
      <c r="T3" s="158"/>
      <c r="U3" s="158"/>
      <c r="V3" s="158"/>
      <c r="W3" s="158"/>
      <c r="X3" s="158"/>
      <c r="Y3" s="158"/>
      <c r="Z3" s="158"/>
      <c r="AA3" s="158"/>
    </row>
    <row r="4" spans="2:27" ht="25.5">
      <c r="B4" s="270"/>
      <c r="C4" s="142" t="s">
        <v>266</v>
      </c>
      <c r="D4" s="143" t="s">
        <v>267</v>
      </c>
      <c r="E4" s="142" t="s">
        <v>266</v>
      </c>
      <c r="F4" s="143" t="s">
        <v>267</v>
      </c>
      <c r="G4" s="142" t="s">
        <v>266</v>
      </c>
      <c r="H4" s="170" t="s">
        <v>267</v>
      </c>
      <c r="I4" s="143" t="s">
        <v>268</v>
      </c>
      <c r="J4" s="143" t="s">
        <v>269</v>
      </c>
      <c r="K4" s="143" t="s">
        <v>268</v>
      </c>
      <c r="L4" s="143" t="s">
        <v>269</v>
      </c>
      <c r="M4" s="143" t="s">
        <v>268</v>
      </c>
      <c r="N4" s="143" t="s">
        <v>269</v>
      </c>
      <c r="O4" s="143" t="s">
        <v>268</v>
      </c>
      <c r="P4" s="143" t="s">
        <v>269</v>
      </c>
      <c r="Q4" s="143" t="s">
        <v>268</v>
      </c>
      <c r="R4" s="143" t="s">
        <v>269</v>
      </c>
      <c r="S4" s="158"/>
      <c r="T4" s="158"/>
      <c r="U4" s="158"/>
      <c r="V4" s="158"/>
      <c r="W4" s="158"/>
      <c r="X4" s="158"/>
      <c r="Y4" s="158"/>
      <c r="Z4" s="158"/>
      <c r="AA4" s="158"/>
    </row>
    <row r="5" spans="2:27" ht="16.5">
      <c r="B5" s="167">
        <v>43101</v>
      </c>
      <c r="C5" s="144">
        <v>388172268.88</v>
      </c>
      <c r="D5" s="145">
        <v>3060484.15</v>
      </c>
      <c r="E5" s="144">
        <v>709537.82</v>
      </c>
      <c r="F5" s="145">
        <v>14197</v>
      </c>
      <c r="G5" s="144">
        <v>99975.19</v>
      </c>
      <c r="H5" s="171">
        <v>620.77</v>
      </c>
      <c r="I5" s="147" t="s">
        <v>270</v>
      </c>
      <c r="J5" s="146" t="s">
        <v>270</v>
      </c>
      <c r="K5" s="147" t="s">
        <v>270</v>
      </c>
      <c r="L5" s="146" t="s">
        <v>270</v>
      </c>
      <c r="M5" s="147" t="s">
        <v>270</v>
      </c>
      <c r="N5" s="146" t="s">
        <v>270</v>
      </c>
      <c r="O5" s="147" t="s">
        <v>270</v>
      </c>
      <c r="P5" s="146" t="s">
        <v>270</v>
      </c>
      <c r="Q5" s="147" t="s">
        <v>270</v>
      </c>
      <c r="R5" s="146" t="s">
        <v>270</v>
      </c>
      <c r="S5" s="158"/>
      <c r="T5" s="158"/>
      <c r="U5" s="158"/>
      <c r="V5" s="158"/>
      <c r="W5" s="158"/>
      <c r="X5" s="158"/>
      <c r="Y5" s="158"/>
      <c r="Z5" s="158"/>
      <c r="AA5" s="158"/>
    </row>
    <row r="6" spans="2:27" ht="16.5">
      <c r="B6" s="168">
        <v>43132</v>
      </c>
      <c r="C6" s="148">
        <v>450689008.17</v>
      </c>
      <c r="D6" s="149">
        <v>3572057</v>
      </c>
      <c r="E6" s="148">
        <v>716071</v>
      </c>
      <c r="F6" s="149">
        <v>14910</v>
      </c>
      <c r="G6" s="148">
        <v>117738.36</v>
      </c>
      <c r="H6" s="172">
        <v>731.07</v>
      </c>
      <c r="I6" s="151" t="s">
        <v>270</v>
      </c>
      <c r="J6" s="150" t="s">
        <v>270</v>
      </c>
      <c r="K6" s="151" t="s">
        <v>270</v>
      </c>
      <c r="L6" s="150" t="s">
        <v>270</v>
      </c>
      <c r="M6" s="151" t="s">
        <v>270</v>
      </c>
      <c r="N6" s="150" t="s">
        <v>270</v>
      </c>
      <c r="O6" s="151" t="s">
        <v>270</v>
      </c>
      <c r="P6" s="150" t="s">
        <v>270</v>
      </c>
      <c r="Q6" s="151" t="s">
        <v>270</v>
      </c>
      <c r="R6" s="150" t="s">
        <v>270</v>
      </c>
      <c r="S6" s="158"/>
      <c r="T6" s="158"/>
      <c r="U6" s="158"/>
      <c r="V6" s="158"/>
      <c r="W6" s="158"/>
      <c r="X6" s="158"/>
      <c r="Y6" s="158"/>
      <c r="Z6" s="158"/>
      <c r="AA6" s="158"/>
    </row>
    <row r="7" spans="2:27" ht="16.5">
      <c r="B7" s="167">
        <v>43160</v>
      </c>
      <c r="C7" s="144">
        <v>407655741.74</v>
      </c>
      <c r="D7" s="145">
        <v>3344595.08</v>
      </c>
      <c r="E7" s="144">
        <v>874986.01</v>
      </c>
      <c r="F7" s="145">
        <v>17853</v>
      </c>
      <c r="G7" s="144">
        <v>134194.89</v>
      </c>
      <c r="H7" s="171">
        <v>833.25</v>
      </c>
      <c r="I7" s="147" t="s">
        <v>270</v>
      </c>
      <c r="J7" s="146" t="s">
        <v>270</v>
      </c>
      <c r="K7" s="147" t="s">
        <v>270</v>
      </c>
      <c r="L7" s="146" t="s">
        <v>270</v>
      </c>
      <c r="M7" s="147" t="s">
        <v>270</v>
      </c>
      <c r="N7" s="146" t="s">
        <v>270</v>
      </c>
      <c r="O7" s="147" t="s">
        <v>270</v>
      </c>
      <c r="P7" s="146" t="s">
        <v>270</v>
      </c>
      <c r="Q7" s="147" t="s">
        <v>270</v>
      </c>
      <c r="R7" s="146" t="s">
        <v>270</v>
      </c>
      <c r="S7" s="158"/>
      <c r="T7" s="158"/>
      <c r="U7" s="158"/>
      <c r="V7" s="158"/>
      <c r="W7" s="158"/>
      <c r="X7" s="158"/>
      <c r="Y7" s="158"/>
      <c r="Z7" s="158"/>
      <c r="AA7" s="158"/>
    </row>
    <row r="8" spans="2:27" ht="16.5">
      <c r="B8" s="168">
        <v>43191</v>
      </c>
      <c r="C8" s="148">
        <v>389214524.28</v>
      </c>
      <c r="D8" s="149">
        <v>2986991.04</v>
      </c>
      <c r="E8" s="148">
        <v>690785.85</v>
      </c>
      <c r="F8" s="149">
        <v>14057</v>
      </c>
      <c r="G8" s="148">
        <v>100151.77</v>
      </c>
      <c r="H8" s="172">
        <v>622</v>
      </c>
      <c r="I8" s="151" t="s">
        <v>270</v>
      </c>
      <c r="J8" s="150" t="s">
        <v>270</v>
      </c>
      <c r="K8" s="151" t="s">
        <v>270</v>
      </c>
      <c r="L8" s="150" t="s">
        <v>270</v>
      </c>
      <c r="M8" s="151" t="s">
        <v>270</v>
      </c>
      <c r="N8" s="150" t="s">
        <v>270</v>
      </c>
      <c r="O8" s="151" t="s">
        <v>270</v>
      </c>
      <c r="P8" s="150" t="s">
        <v>270</v>
      </c>
      <c r="Q8" s="151" t="s">
        <v>270</v>
      </c>
      <c r="R8" s="150" t="s">
        <v>270</v>
      </c>
      <c r="S8" s="158"/>
      <c r="T8" s="158"/>
      <c r="U8" s="158"/>
      <c r="V8" s="158"/>
      <c r="W8" s="158"/>
      <c r="X8" s="158"/>
      <c r="Y8" s="158"/>
      <c r="Z8" s="158"/>
      <c r="AA8" s="158"/>
    </row>
    <row r="9" spans="2:27" ht="16.5">
      <c r="B9" s="167">
        <v>43221</v>
      </c>
      <c r="C9" s="144">
        <v>389022906.81</v>
      </c>
      <c r="D9" s="145">
        <v>3092864.47</v>
      </c>
      <c r="E9" s="144">
        <v>801214.13</v>
      </c>
      <c r="F9" s="145">
        <v>16899</v>
      </c>
      <c r="G9" s="144">
        <v>141504.98</v>
      </c>
      <c r="H9" s="171">
        <v>879</v>
      </c>
      <c r="I9" s="147" t="s">
        <v>270</v>
      </c>
      <c r="J9" s="146" t="s">
        <v>270</v>
      </c>
      <c r="K9" s="147" t="s">
        <v>270</v>
      </c>
      <c r="L9" s="146" t="s">
        <v>270</v>
      </c>
      <c r="M9" s="147" t="s">
        <v>270</v>
      </c>
      <c r="N9" s="146" t="s">
        <v>270</v>
      </c>
      <c r="O9" s="147" t="s">
        <v>270</v>
      </c>
      <c r="P9" s="146" t="s">
        <v>270</v>
      </c>
      <c r="Q9" s="147" t="s">
        <v>270</v>
      </c>
      <c r="R9" s="146" t="s">
        <v>270</v>
      </c>
      <c r="S9" s="158"/>
      <c r="T9" s="158"/>
      <c r="U9" s="158"/>
      <c r="V9" s="158"/>
      <c r="W9" s="158"/>
      <c r="X9" s="158"/>
      <c r="Y9" s="158"/>
      <c r="Z9" s="158"/>
      <c r="AA9" s="158"/>
    </row>
    <row r="10" spans="2:27" ht="16.5">
      <c r="B10" s="168">
        <v>43252</v>
      </c>
      <c r="C10" s="148">
        <v>468782095.82</v>
      </c>
      <c r="D10" s="149">
        <v>3960550.94</v>
      </c>
      <c r="E10" s="148">
        <v>907616.54</v>
      </c>
      <c r="F10" s="149">
        <v>19987</v>
      </c>
      <c r="G10" s="148">
        <v>168343.96</v>
      </c>
      <c r="H10" s="173">
        <v>1045</v>
      </c>
      <c r="I10" s="151" t="s">
        <v>270</v>
      </c>
      <c r="J10" s="150" t="s">
        <v>270</v>
      </c>
      <c r="K10" s="151" t="s">
        <v>270</v>
      </c>
      <c r="L10" s="150" t="s">
        <v>270</v>
      </c>
      <c r="M10" s="151" t="s">
        <v>270</v>
      </c>
      <c r="N10" s="150" t="s">
        <v>270</v>
      </c>
      <c r="O10" s="151" t="s">
        <v>270</v>
      </c>
      <c r="P10" s="150" t="s">
        <v>270</v>
      </c>
      <c r="Q10" s="151" t="s">
        <v>270</v>
      </c>
      <c r="R10" s="150" t="s">
        <v>270</v>
      </c>
      <c r="S10" s="158"/>
      <c r="T10" s="158"/>
      <c r="U10" s="158"/>
      <c r="V10" s="158"/>
      <c r="W10" s="158"/>
      <c r="X10" s="158"/>
      <c r="Y10" s="158"/>
      <c r="Z10" s="158"/>
      <c r="AA10" s="158"/>
    </row>
    <row r="11" spans="2:27" ht="16.5">
      <c r="B11" s="167">
        <v>43282</v>
      </c>
      <c r="C11" s="144">
        <v>350703115.77</v>
      </c>
      <c r="D11" s="145">
        <v>3054573.38</v>
      </c>
      <c r="E11" s="144">
        <v>825651.72</v>
      </c>
      <c r="F11" s="145">
        <v>17743</v>
      </c>
      <c r="G11" s="144">
        <v>132323.22</v>
      </c>
      <c r="H11" s="171">
        <v>822</v>
      </c>
      <c r="I11" s="147" t="s">
        <v>270</v>
      </c>
      <c r="J11" s="146" t="s">
        <v>270</v>
      </c>
      <c r="K11" s="147" t="s">
        <v>270</v>
      </c>
      <c r="L11" s="146" t="s">
        <v>270</v>
      </c>
      <c r="M11" s="147" t="s">
        <v>270</v>
      </c>
      <c r="N11" s="146" t="s">
        <v>270</v>
      </c>
      <c r="O11" s="147" t="s">
        <v>270</v>
      </c>
      <c r="P11" s="146" t="s">
        <v>270</v>
      </c>
      <c r="Q11" s="147" t="s">
        <v>270</v>
      </c>
      <c r="R11" s="146" t="s">
        <v>270</v>
      </c>
      <c r="S11" s="158"/>
      <c r="T11" s="158"/>
      <c r="U11" s="158"/>
      <c r="V11" s="158"/>
      <c r="W11" s="158"/>
      <c r="X11" s="158"/>
      <c r="Y11" s="158"/>
      <c r="Z11" s="158"/>
      <c r="AA11" s="158"/>
    </row>
    <row r="12" spans="2:27" ht="16.5">
      <c r="B12" s="168">
        <v>43313</v>
      </c>
      <c r="C12" s="148">
        <v>351618659.92</v>
      </c>
      <c r="D12" s="149">
        <v>3093569.79</v>
      </c>
      <c r="E12" s="148">
        <v>859518.28</v>
      </c>
      <c r="F12" s="149">
        <v>18406</v>
      </c>
      <c r="G12" s="148">
        <v>143200.07</v>
      </c>
      <c r="H12" s="172">
        <v>889</v>
      </c>
      <c r="I12" s="151" t="s">
        <v>270</v>
      </c>
      <c r="J12" s="150" t="s">
        <v>270</v>
      </c>
      <c r="K12" s="151" t="s">
        <v>270</v>
      </c>
      <c r="L12" s="150" t="s">
        <v>270</v>
      </c>
      <c r="M12" s="151" t="s">
        <v>270</v>
      </c>
      <c r="N12" s="150" t="s">
        <v>270</v>
      </c>
      <c r="O12" s="151" t="s">
        <v>270</v>
      </c>
      <c r="P12" s="150" t="s">
        <v>270</v>
      </c>
      <c r="Q12" s="151" t="s">
        <v>270</v>
      </c>
      <c r="R12" s="150" t="s">
        <v>270</v>
      </c>
      <c r="S12" s="158"/>
      <c r="T12" s="158"/>
      <c r="U12" s="158"/>
      <c r="V12" s="158"/>
      <c r="W12" s="158"/>
      <c r="X12" s="158"/>
      <c r="Y12" s="158"/>
      <c r="Z12" s="158"/>
      <c r="AA12" s="158"/>
    </row>
    <row r="13" spans="2:27" ht="16.5">
      <c r="B13" s="167">
        <v>43344</v>
      </c>
      <c r="C13" s="144">
        <v>363265632.53</v>
      </c>
      <c r="D13" s="145">
        <v>2920179</v>
      </c>
      <c r="E13" s="144">
        <v>878764.65</v>
      </c>
      <c r="F13" s="145">
        <v>18889</v>
      </c>
      <c r="G13" s="144">
        <v>156902.07</v>
      </c>
      <c r="H13" s="171">
        <v>974</v>
      </c>
      <c r="I13" s="147" t="s">
        <v>270</v>
      </c>
      <c r="J13" s="146" t="s">
        <v>270</v>
      </c>
      <c r="K13" s="147" t="s">
        <v>270</v>
      </c>
      <c r="L13" s="146" t="s">
        <v>270</v>
      </c>
      <c r="M13" s="147" t="s">
        <v>270</v>
      </c>
      <c r="N13" s="146" t="s">
        <v>270</v>
      </c>
      <c r="O13" s="147" t="s">
        <v>270</v>
      </c>
      <c r="P13" s="146" t="s">
        <v>270</v>
      </c>
      <c r="Q13" s="147" t="s">
        <v>270</v>
      </c>
      <c r="R13" s="146" t="s">
        <v>270</v>
      </c>
      <c r="S13" s="158"/>
      <c r="T13" s="158"/>
      <c r="U13" s="158"/>
      <c r="V13" s="158"/>
      <c r="W13" s="158"/>
      <c r="X13" s="158"/>
      <c r="Y13" s="158"/>
      <c r="Z13" s="158"/>
      <c r="AA13" s="158"/>
    </row>
    <row r="14" spans="2:27" ht="16.5">
      <c r="B14" s="168">
        <v>43374</v>
      </c>
      <c r="C14" s="148">
        <v>357065880.73</v>
      </c>
      <c r="D14" s="149">
        <v>3122681.31</v>
      </c>
      <c r="E14" s="148">
        <v>880601</v>
      </c>
      <c r="F14" s="149">
        <v>15466.99</v>
      </c>
      <c r="G14" s="148">
        <v>122046.72</v>
      </c>
      <c r="H14" s="172">
        <v>757.82</v>
      </c>
      <c r="I14" s="151" t="s">
        <v>270</v>
      </c>
      <c r="J14" s="150" t="s">
        <v>270</v>
      </c>
      <c r="K14" s="151" t="s">
        <v>270</v>
      </c>
      <c r="L14" s="150" t="s">
        <v>270</v>
      </c>
      <c r="M14" s="151" t="s">
        <v>270</v>
      </c>
      <c r="N14" s="150" t="s">
        <v>270</v>
      </c>
      <c r="O14" s="151" t="s">
        <v>270</v>
      </c>
      <c r="P14" s="150" t="s">
        <v>270</v>
      </c>
      <c r="Q14" s="151" t="s">
        <v>270</v>
      </c>
      <c r="R14" s="150" t="s">
        <v>270</v>
      </c>
      <c r="S14" s="158"/>
      <c r="T14" s="158"/>
      <c r="U14" s="158"/>
      <c r="V14" s="158"/>
      <c r="W14" s="158"/>
      <c r="X14" s="158"/>
      <c r="Y14" s="158"/>
      <c r="Z14" s="158"/>
      <c r="AA14" s="158"/>
    </row>
    <row r="15" spans="2:27" ht="16.5">
      <c r="B15" s="167">
        <v>43405</v>
      </c>
      <c r="C15" s="144">
        <v>429455492.99</v>
      </c>
      <c r="D15" s="145">
        <v>3686208.3</v>
      </c>
      <c r="E15" s="144">
        <v>907545.92</v>
      </c>
      <c r="F15" s="145">
        <v>22756.06</v>
      </c>
      <c r="G15" s="144">
        <v>105590.19</v>
      </c>
      <c r="H15" s="171">
        <v>655.64</v>
      </c>
      <c r="I15" s="147" t="s">
        <v>270</v>
      </c>
      <c r="J15" s="146" t="s">
        <v>270</v>
      </c>
      <c r="K15" s="147" t="s">
        <v>270</v>
      </c>
      <c r="L15" s="146" t="s">
        <v>270</v>
      </c>
      <c r="M15" s="147" t="s">
        <v>270</v>
      </c>
      <c r="N15" s="146" t="s">
        <v>270</v>
      </c>
      <c r="O15" s="147" t="s">
        <v>270</v>
      </c>
      <c r="P15" s="146" t="s">
        <v>270</v>
      </c>
      <c r="Q15" s="147" t="s">
        <v>270</v>
      </c>
      <c r="R15" s="146" t="s">
        <v>270</v>
      </c>
      <c r="S15" s="158"/>
      <c r="T15" s="158"/>
      <c r="U15" s="158"/>
      <c r="V15" s="158"/>
      <c r="W15" s="158"/>
      <c r="X15" s="158"/>
      <c r="Y15" s="158"/>
      <c r="Z15" s="158"/>
      <c r="AA15" s="158"/>
    </row>
    <row r="16" spans="2:27" ht="16.5">
      <c r="B16" s="168">
        <v>43435</v>
      </c>
      <c r="C16" s="148">
        <v>396205474.6</v>
      </c>
      <c r="D16" s="149">
        <v>3194388.7</v>
      </c>
      <c r="E16" s="148">
        <v>879576.88</v>
      </c>
      <c r="F16" s="149">
        <v>19911.86</v>
      </c>
      <c r="G16" s="148">
        <v>106967.45</v>
      </c>
      <c r="H16" s="172">
        <v>664.19</v>
      </c>
      <c r="I16" s="151" t="s">
        <v>270</v>
      </c>
      <c r="J16" s="150" t="s">
        <v>270</v>
      </c>
      <c r="K16" s="151" t="s">
        <v>270</v>
      </c>
      <c r="L16" s="150" t="s">
        <v>270</v>
      </c>
      <c r="M16" s="151" t="s">
        <v>270</v>
      </c>
      <c r="N16" s="150" t="s">
        <v>270</v>
      </c>
      <c r="O16" s="151" t="s">
        <v>270</v>
      </c>
      <c r="P16" s="150" t="s">
        <v>270</v>
      </c>
      <c r="Q16" s="151" t="s">
        <v>270</v>
      </c>
      <c r="R16" s="150" t="s">
        <v>270</v>
      </c>
      <c r="S16" s="158"/>
      <c r="T16" s="158"/>
      <c r="U16" s="158"/>
      <c r="V16" s="158"/>
      <c r="W16" s="158"/>
      <c r="X16" s="158"/>
      <c r="Y16" s="158"/>
      <c r="Z16" s="158"/>
      <c r="AA16" s="158"/>
    </row>
    <row r="17" spans="2:27" ht="16.5">
      <c r="B17" s="197" t="s">
        <v>2</v>
      </c>
      <c r="C17" s="152">
        <f>SUM(C5:C16)</f>
        <v>4741850802.240001</v>
      </c>
      <c r="D17" s="153">
        <f aca="true" t="shared" si="0" ref="D17:J17">SUM(D5:D16)</f>
        <v>39089143.16</v>
      </c>
      <c r="E17" s="152">
        <f t="shared" si="0"/>
        <v>9931869.8</v>
      </c>
      <c r="F17" s="153">
        <f t="shared" si="0"/>
        <v>211075.90999999997</v>
      </c>
      <c r="G17" s="152">
        <f t="shared" si="0"/>
        <v>1528938.8699999999</v>
      </c>
      <c r="H17" s="153">
        <f t="shared" si="0"/>
        <v>9493.74</v>
      </c>
      <c r="I17" s="174">
        <f t="shared" si="0"/>
        <v>0</v>
      </c>
      <c r="J17" s="153">
        <f t="shared" si="0"/>
        <v>0</v>
      </c>
      <c r="K17" s="174">
        <f aca="true" t="shared" si="1" ref="K17:R17">SUM(K5:K16)</f>
        <v>0</v>
      </c>
      <c r="L17" s="153">
        <f t="shared" si="1"/>
        <v>0</v>
      </c>
      <c r="M17" s="174">
        <f t="shared" si="1"/>
        <v>0</v>
      </c>
      <c r="N17" s="153">
        <f t="shared" si="1"/>
        <v>0</v>
      </c>
      <c r="O17" s="174">
        <f t="shared" si="1"/>
        <v>0</v>
      </c>
      <c r="P17" s="153">
        <f t="shared" si="1"/>
        <v>0</v>
      </c>
      <c r="Q17" s="174">
        <f t="shared" si="1"/>
        <v>0</v>
      </c>
      <c r="R17" s="153">
        <f t="shared" si="1"/>
        <v>0</v>
      </c>
      <c r="S17" s="158"/>
      <c r="T17" s="158"/>
      <c r="U17" s="158"/>
      <c r="V17" s="158"/>
      <c r="W17" s="158"/>
      <c r="X17" s="158"/>
      <c r="Y17" s="158"/>
      <c r="Z17" s="158"/>
      <c r="AA17" s="158"/>
    </row>
    <row r="18" spans="2:27" ht="16.5">
      <c r="B18" s="168">
        <v>43466</v>
      </c>
      <c r="C18" s="148">
        <v>351205880.3</v>
      </c>
      <c r="D18" s="149">
        <v>1374641.58</v>
      </c>
      <c r="E18" s="148">
        <v>858353</v>
      </c>
      <c r="F18" s="149">
        <v>16345</v>
      </c>
      <c r="G18" s="154">
        <v>121093</v>
      </c>
      <c r="H18" s="175">
        <v>751</v>
      </c>
      <c r="I18" s="151" t="s">
        <v>270</v>
      </c>
      <c r="J18" s="150" t="s">
        <v>270</v>
      </c>
      <c r="K18" s="151" t="s">
        <v>270</v>
      </c>
      <c r="L18" s="150" t="s">
        <v>270</v>
      </c>
      <c r="M18" s="151" t="s">
        <v>270</v>
      </c>
      <c r="N18" s="150" t="s">
        <v>270</v>
      </c>
      <c r="O18" s="151" t="s">
        <v>270</v>
      </c>
      <c r="P18" s="150" t="s">
        <v>270</v>
      </c>
      <c r="Q18" s="151" t="s">
        <v>270</v>
      </c>
      <c r="R18" s="150" t="s">
        <v>270</v>
      </c>
      <c r="S18" s="158"/>
      <c r="T18" s="158"/>
      <c r="U18" s="158"/>
      <c r="V18" s="158"/>
      <c r="W18" s="158"/>
      <c r="X18" s="158"/>
      <c r="Y18" s="158"/>
      <c r="Z18" s="158"/>
      <c r="AA18" s="158"/>
    </row>
    <row r="19" spans="2:27" ht="16.5">
      <c r="B19" s="167">
        <v>43497</v>
      </c>
      <c r="C19" s="144">
        <v>366335972.51</v>
      </c>
      <c r="D19" s="145">
        <v>1854421.04</v>
      </c>
      <c r="E19" s="144">
        <v>820919</v>
      </c>
      <c r="F19" s="145">
        <v>15790</v>
      </c>
      <c r="G19" s="155">
        <v>104248</v>
      </c>
      <c r="H19" s="176">
        <v>647</v>
      </c>
      <c r="I19" s="147" t="s">
        <v>270</v>
      </c>
      <c r="J19" s="146" t="s">
        <v>270</v>
      </c>
      <c r="K19" s="147" t="s">
        <v>270</v>
      </c>
      <c r="L19" s="146" t="s">
        <v>270</v>
      </c>
      <c r="M19" s="147" t="s">
        <v>270</v>
      </c>
      <c r="N19" s="146" t="s">
        <v>270</v>
      </c>
      <c r="O19" s="147" t="s">
        <v>270</v>
      </c>
      <c r="P19" s="146" t="s">
        <v>270</v>
      </c>
      <c r="Q19" s="147" t="s">
        <v>270</v>
      </c>
      <c r="R19" s="146" t="s">
        <v>270</v>
      </c>
      <c r="S19" s="158"/>
      <c r="T19" s="158"/>
      <c r="U19" s="158"/>
      <c r="V19" s="158"/>
      <c r="W19" s="158"/>
      <c r="X19" s="158"/>
      <c r="Y19" s="158"/>
      <c r="Z19" s="158"/>
      <c r="AA19" s="158"/>
    </row>
    <row r="20" spans="2:27" ht="16.5">
      <c r="B20" s="168">
        <v>43525</v>
      </c>
      <c r="C20" s="148">
        <v>325765284.58</v>
      </c>
      <c r="D20" s="149">
        <v>2351584.54</v>
      </c>
      <c r="E20" s="148">
        <v>991629</v>
      </c>
      <c r="F20" s="149">
        <v>19830</v>
      </c>
      <c r="G20" s="154">
        <v>115443</v>
      </c>
      <c r="H20" s="175">
        <v>716.82</v>
      </c>
      <c r="I20" s="151" t="s">
        <v>270</v>
      </c>
      <c r="J20" s="150" t="s">
        <v>270</v>
      </c>
      <c r="K20" s="151" t="s">
        <v>270</v>
      </c>
      <c r="L20" s="150" t="s">
        <v>270</v>
      </c>
      <c r="M20" s="151" t="s">
        <v>270</v>
      </c>
      <c r="N20" s="150" t="s">
        <v>270</v>
      </c>
      <c r="O20" s="151" t="s">
        <v>270</v>
      </c>
      <c r="P20" s="150" t="s">
        <v>270</v>
      </c>
      <c r="Q20" s="151" t="s">
        <v>270</v>
      </c>
      <c r="R20" s="150" t="s">
        <v>270</v>
      </c>
      <c r="S20" s="158"/>
      <c r="T20" s="158"/>
      <c r="U20" s="158"/>
      <c r="V20" s="158"/>
      <c r="W20" s="158"/>
      <c r="X20" s="158"/>
      <c r="Y20" s="158"/>
      <c r="Z20" s="158"/>
      <c r="AA20" s="158"/>
    </row>
    <row r="21" spans="2:27" ht="16.5">
      <c r="B21" s="167">
        <v>43556</v>
      </c>
      <c r="C21" s="144">
        <v>383808430</v>
      </c>
      <c r="D21" s="145">
        <v>3141221.39</v>
      </c>
      <c r="E21" s="144">
        <v>849807</v>
      </c>
      <c r="F21" s="145">
        <v>16824</v>
      </c>
      <c r="G21" s="155">
        <v>114348</v>
      </c>
      <c r="H21" s="176">
        <v>710</v>
      </c>
      <c r="I21" s="147" t="s">
        <v>270</v>
      </c>
      <c r="J21" s="146" t="s">
        <v>270</v>
      </c>
      <c r="K21" s="147" t="s">
        <v>270</v>
      </c>
      <c r="L21" s="146" t="s">
        <v>270</v>
      </c>
      <c r="M21" s="147" t="s">
        <v>270</v>
      </c>
      <c r="N21" s="146" t="s">
        <v>270</v>
      </c>
      <c r="O21" s="147" t="s">
        <v>270</v>
      </c>
      <c r="P21" s="146" t="s">
        <v>270</v>
      </c>
      <c r="Q21" s="147" t="s">
        <v>270</v>
      </c>
      <c r="R21" s="146" t="s">
        <v>270</v>
      </c>
      <c r="S21" s="158"/>
      <c r="T21" s="158"/>
      <c r="U21" s="158"/>
      <c r="V21" s="158"/>
      <c r="W21" s="158"/>
      <c r="X21" s="158"/>
      <c r="Y21" s="158"/>
      <c r="Z21" s="158"/>
      <c r="AA21" s="158"/>
    </row>
    <row r="22" spans="2:27" ht="16.5">
      <c r="B22" s="168">
        <v>43586</v>
      </c>
      <c r="C22" s="148">
        <v>398029996</v>
      </c>
      <c r="D22" s="149">
        <v>3357464.04</v>
      </c>
      <c r="E22" s="148">
        <v>939753</v>
      </c>
      <c r="F22" s="149">
        <v>18803</v>
      </c>
      <c r="G22" s="154">
        <v>146096</v>
      </c>
      <c r="H22" s="175">
        <v>907</v>
      </c>
      <c r="I22" s="151" t="s">
        <v>270</v>
      </c>
      <c r="J22" s="150" t="s">
        <v>270</v>
      </c>
      <c r="K22" s="151" t="s">
        <v>270</v>
      </c>
      <c r="L22" s="150" t="s">
        <v>270</v>
      </c>
      <c r="M22" s="151" t="s">
        <v>270</v>
      </c>
      <c r="N22" s="150" t="s">
        <v>270</v>
      </c>
      <c r="O22" s="151" t="s">
        <v>270</v>
      </c>
      <c r="P22" s="150" t="s">
        <v>270</v>
      </c>
      <c r="Q22" s="151" t="s">
        <v>270</v>
      </c>
      <c r="R22" s="150" t="s">
        <v>270</v>
      </c>
      <c r="S22" s="158"/>
      <c r="T22" s="158"/>
      <c r="U22" s="158"/>
      <c r="V22" s="158"/>
      <c r="W22" s="158"/>
      <c r="X22" s="158"/>
      <c r="Y22" s="158"/>
      <c r="Z22" s="158"/>
      <c r="AA22" s="158"/>
    </row>
    <row r="23" spans="2:27" ht="16.5">
      <c r="B23" s="167">
        <v>43617</v>
      </c>
      <c r="C23" s="144">
        <v>397669602</v>
      </c>
      <c r="D23" s="145">
        <v>3319244</v>
      </c>
      <c r="E23" s="144">
        <v>912724</v>
      </c>
      <c r="F23" s="145">
        <v>18971</v>
      </c>
      <c r="G23" s="155">
        <v>150757</v>
      </c>
      <c r="H23" s="176">
        <v>936</v>
      </c>
      <c r="I23" s="147" t="s">
        <v>270</v>
      </c>
      <c r="J23" s="146" t="s">
        <v>270</v>
      </c>
      <c r="K23" s="147" t="s">
        <v>270</v>
      </c>
      <c r="L23" s="146" t="s">
        <v>270</v>
      </c>
      <c r="M23" s="147" t="s">
        <v>270</v>
      </c>
      <c r="N23" s="146" t="s">
        <v>270</v>
      </c>
      <c r="O23" s="147" t="s">
        <v>270</v>
      </c>
      <c r="P23" s="146" t="s">
        <v>270</v>
      </c>
      <c r="Q23" s="147" t="s">
        <v>270</v>
      </c>
      <c r="R23" s="146" t="s">
        <v>270</v>
      </c>
      <c r="S23" s="158"/>
      <c r="T23" s="158"/>
      <c r="U23" s="158"/>
      <c r="V23" s="158"/>
      <c r="W23" s="158"/>
      <c r="X23" s="158"/>
      <c r="Y23" s="158"/>
      <c r="Z23" s="158"/>
      <c r="AA23" s="158"/>
    </row>
    <row r="24" spans="2:27" ht="16.5">
      <c r="B24" s="168">
        <v>43647</v>
      </c>
      <c r="C24" s="148">
        <v>407107112.49</v>
      </c>
      <c r="D24" s="149">
        <v>3373720.03</v>
      </c>
      <c r="E24" s="148">
        <v>814669</v>
      </c>
      <c r="F24" s="149">
        <v>16156</v>
      </c>
      <c r="G24" s="154">
        <v>153582.52</v>
      </c>
      <c r="H24" s="175">
        <v>953.64</v>
      </c>
      <c r="I24" s="151" t="s">
        <v>270</v>
      </c>
      <c r="J24" s="150" t="s">
        <v>270</v>
      </c>
      <c r="K24" s="151" t="s">
        <v>270</v>
      </c>
      <c r="L24" s="150" t="s">
        <v>270</v>
      </c>
      <c r="M24" s="151" t="s">
        <v>270</v>
      </c>
      <c r="N24" s="150" t="s">
        <v>270</v>
      </c>
      <c r="O24" s="151" t="s">
        <v>270</v>
      </c>
      <c r="P24" s="150" t="s">
        <v>270</v>
      </c>
      <c r="Q24" s="151" t="s">
        <v>270</v>
      </c>
      <c r="R24" s="150" t="s">
        <v>270</v>
      </c>
      <c r="S24" s="158"/>
      <c r="T24" s="158"/>
      <c r="U24" s="158"/>
      <c r="V24" s="158"/>
      <c r="W24" s="158"/>
      <c r="X24" s="158"/>
      <c r="Y24" s="158"/>
      <c r="Z24" s="158"/>
      <c r="AA24" s="158"/>
    </row>
    <row r="25" spans="2:27" ht="16.5">
      <c r="B25" s="167">
        <v>43678</v>
      </c>
      <c r="C25" s="144">
        <v>476953543.04</v>
      </c>
      <c r="D25" s="145">
        <v>3946004</v>
      </c>
      <c r="E25" s="144">
        <v>927982.74</v>
      </c>
      <c r="F25" s="145">
        <v>19039</v>
      </c>
      <c r="G25" s="155">
        <v>167672.98</v>
      </c>
      <c r="H25" s="177">
        <v>1041</v>
      </c>
      <c r="I25" s="147" t="s">
        <v>270</v>
      </c>
      <c r="J25" s="146" t="s">
        <v>270</v>
      </c>
      <c r="K25" s="147" t="s">
        <v>270</v>
      </c>
      <c r="L25" s="146" t="s">
        <v>270</v>
      </c>
      <c r="M25" s="147" t="s">
        <v>270</v>
      </c>
      <c r="N25" s="146" t="s">
        <v>270</v>
      </c>
      <c r="O25" s="147" t="s">
        <v>270</v>
      </c>
      <c r="P25" s="146" t="s">
        <v>270</v>
      </c>
      <c r="Q25" s="147" t="s">
        <v>270</v>
      </c>
      <c r="R25" s="146" t="s">
        <v>270</v>
      </c>
      <c r="S25" s="158"/>
      <c r="T25" s="158"/>
      <c r="U25" s="158"/>
      <c r="V25" s="158"/>
      <c r="W25" s="158"/>
      <c r="X25" s="158"/>
      <c r="Y25" s="158"/>
      <c r="Z25" s="158"/>
      <c r="AA25" s="158"/>
    </row>
    <row r="26" spans="2:27" ht="16.5">
      <c r="B26" s="168">
        <v>43709</v>
      </c>
      <c r="C26" s="148">
        <v>459763916.93</v>
      </c>
      <c r="D26" s="149">
        <v>3433953.13</v>
      </c>
      <c r="E26" s="148">
        <v>814669</v>
      </c>
      <c r="F26" s="149">
        <v>16156</v>
      </c>
      <c r="G26" s="154">
        <v>138326.68</v>
      </c>
      <c r="H26" s="175">
        <v>858.91</v>
      </c>
      <c r="I26" s="151" t="s">
        <v>270</v>
      </c>
      <c r="J26" s="150" t="s">
        <v>270</v>
      </c>
      <c r="K26" s="151" t="s">
        <v>270</v>
      </c>
      <c r="L26" s="150" t="s">
        <v>270</v>
      </c>
      <c r="M26" s="151" t="s">
        <v>270</v>
      </c>
      <c r="N26" s="150" t="s">
        <v>270</v>
      </c>
      <c r="O26" s="151" t="s">
        <v>270</v>
      </c>
      <c r="P26" s="150" t="s">
        <v>270</v>
      </c>
      <c r="Q26" s="151" t="s">
        <v>270</v>
      </c>
      <c r="R26" s="150" t="s">
        <v>270</v>
      </c>
      <c r="S26" s="158"/>
      <c r="T26" s="158"/>
      <c r="U26" s="158"/>
      <c r="V26" s="158"/>
      <c r="W26" s="158"/>
      <c r="X26" s="158"/>
      <c r="Y26" s="158"/>
      <c r="Z26" s="158"/>
      <c r="AA26" s="158"/>
    </row>
    <row r="27" spans="2:27" ht="16.5">
      <c r="B27" s="167">
        <v>43739</v>
      </c>
      <c r="C27" s="144">
        <v>366375330.91</v>
      </c>
      <c r="D27" s="145">
        <v>4354254.3</v>
      </c>
      <c r="E27" s="144">
        <v>630645.36</v>
      </c>
      <c r="F27" s="145">
        <v>13862</v>
      </c>
      <c r="G27" s="155">
        <v>153017.49</v>
      </c>
      <c r="H27" s="176">
        <v>950</v>
      </c>
      <c r="I27" s="147" t="s">
        <v>270</v>
      </c>
      <c r="J27" s="146" t="s">
        <v>270</v>
      </c>
      <c r="K27" s="147" t="s">
        <v>270</v>
      </c>
      <c r="L27" s="146" t="s">
        <v>270</v>
      </c>
      <c r="M27" s="147" t="s">
        <v>270</v>
      </c>
      <c r="N27" s="146" t="s">
        <v>270</v>
      </c>
      <c r="O27" s="147" t="s">
        <v>270</v>
      </c>
      <c r="P27" s="146" t="s">
        <v>270</v>
      </c>
      <c r="Q27" s="147" t="s">
        <v>270</v>
      </c>
      <c r="R27" s="146" t="s">
        <v>270</v>
      </c>
      <c r="S27" s="158"/>
      <c r="T27" s="158"/>
      <c r="U27" s="158"/>
      <c r="V27" s="158"/>
      <c r="W27" s="158"/>
      <c r="X27" s="158"/>
      <c r="Y27" s="158"/>
      <c r="Z27" s="158"/>
      <c r="AA27" s="158"/>
    </row>
    <row r="28" spans="2:27" ht="16.5">
      <c r="B28" s="168">
        <v>43770</v>
      </c>
      <c r="C28" s="148">
        <v>413852935.33</v>
      </c>
      <c r="D28" s="149">
        <v>5485899.3</v>
      </c>
      <c r="E28" s="148">
        <v>894389.98</v>
      </c>
      <c r="F28" s="149">
        <v>18171</v>
      </c>
      <c r="G28" s="154">
        <v>147084.66</v>
      </c>
      <c r="H28" s="175">
        <v>913.29</v>
      </c>
      <c r="I28" s="151" t="s">
        <v>270</v>
      </c>
      <c r="J28" s="150" t="s">
        <v>270</v>
      </c>
      <c r="K28" s="151" t="s">
        <v>270</v>
      </c>
      <c r="L28" s="150" t="s">
        <v>270</v>
      </c>
      <c r="M28" s="151" t="s">
        <v>270</v>
      </c>
      <c r="N28" s="150" t="s">
        <v>270</v>
      </c>
      <c r="O28" s="151" t="s">
        <v>270</v>
      </c>
      <c r="P28" s="150" t="s">
        <v>270</v>
      </c>
      <c r="Q28" s="151" t="s">
        <v>270</v>
      </c>
      <c r="R28" s="150" t="s">
        <v>270</v>
      </c>
      <c r="S28" s="158"/>
      <c r="T28" s="158"/>
      <c r="U28" s="158"/>
      <c r="V28" s="158"/>
      <c r="W28" s="158"/>
      <c r="X28" s="158"/>
      <c r="Y28" s="158"/>
      <c r="Z28" s="158"/>
      <c r="AA28" s="158"/>
    </row>
    <row r="29" spans="2:27" ht="16.5">
      <c r="B29" s="167">
        <v>43800</v>
      </c>
      <c r="C29" s="144">
        <v>419561343.19</v>
      </c>
      <c r="D29" s="145">
        <v>5666206.7</v>
      </c>
      <c r="E29" s="144">
        <v>901171.59</v>
      </c>
      <c r="F29" s="145">
        <v>18354</v>
      </c>
      <c r="G29" s="155">
        <v>112794.34</v>
      </c>
      <c r="H29" s="176">
        <v>700</v>
      </c>
      <c r="I29" s="147" t="s">
        <v>270</v>
      </c>
      <c r="J29" s="146" t="s">
        <v>270</v>
      </c>
      <c r="K29" s="147" t="s">
        <v>270</v>
      </c>
      <c r="L29" s="146" t="s">
        <v>270</v>
      </c>
      <c r="M29" s="147" t="s">
        <v>270</v>
      </c>
      <c r="N29" s="146" t="s">
        <v>270</v>
      </c>
      <c r="O29" s="147" t="s">
        <v>270</v>
      </c>
      <c r="P29" s="146" t="s">
        <v>270</v>
      </c>
      <c r="Q29" s="147" t="s">
        <v>270</v>
      </c>
      <c r="R29" s="146" t="s">
        <v>270</v>
      </c>
      <c r="S29" s="158"/>
      <c r="T29" s="158"/>
      <c r="U29" s="158"/>
      <c r="V29" s="158"/>
      <c r="W29" s="158"/>
      <c r="X29" s="158"/>
      <c r="Y29" s="158"/>
      <c r="Z29" s="158"/>
      <c r="AA29" s="158"/>
    </row>
    <row r="30" spans="2:27" ht="16.5">
      <c r="B30" s="196" t="s">
        <v>271</v>
      </c>
      <c r="C30" s="156">
        <f>SUM(C18:C29)</f>
        <v>4766429347.28</v>
      </c>
      <c r="D30" s="157">
        <f aca="true" t="shared" si="2" ref="D30:J30">SUM(D18:D29)</f>
        <v>41658614.050000004</v>
      </c>
      <c r="E30" s="156">
        <f t="shared" si="2"/>
        <v>10356712.67</v>
      </c>
      <c r="F30" s="157">
        <f t="shared" si="2"/>
        <v>208301</v>
      </c>
      <c r="G30" s="156">
        <f t="shared" si="2"/>
        <v>1624463.67</v>
      </c>
      <c r="H30" s="157">
        <f t="shared" si="2"/>
        <v>10084.66</v>
      </c>
      <c r="I30" s="178">
        <f t="shared" si="2"/>
        <v>0</v>
      </c>
      <c r="J30" s="157">
        <f t="shared" si="2"/>
        <v>0</v>
      </c>
      <c r="K30" s="178">
        <f aca="true" t="shared" si="3" ref="K30:R30">SUM(K18:K29)</f>
        <v>0</v>
      </c>
      <c r="L30" s="157">
        <f t="shared" si="3"/>
        <v>0</v>
      </c>
      <c r="M30" s="178">
        <f t="shared" si="3"/>
        <v>0</v>
      </c>
      <c r="N30" s="157">
        <f t="shared" si="3"/>
        <v>0</v>
      </c>
      <c r="O30" s="178">
        <f t="shared" si="3"/>
        <v>0</v>
      </c>
      <c r="P30" s="157">
        <f t="shared" si="3"/>
        <v>0</v>
      </c>
      <c r="Q30" s="178">
        <f t="shared" si="3"/>
        <v>0</v>
      </c>
      <c r="R30" s="157">
        <f t="shared" si="3"/>
        <v>0</v>
      </c>
      <c r="S30" s="158"/>
      <c r="T30" s="158"/>
      <c r="U30" s="158"/>
      <c r="V30" s="158"/>
      <c r="W30" s="158"/>
      <c r="X30" s="158"/>
      <c r="Y30" s="158"/>
      <c r="Z30" s="158"/>
      <c r="AA30" s="158"/>
    </row>
    <row r="31" spans="2:27" ht="16.5">
      <c r="B31" s="167">
        <v>43831</v>
      </c>
      <c r="C31" s="144">
        <v>399424825</v>
      </c>
      <c r="D31" s="145">
        <v>2888237.84</v>
      </c>
      <c r="E31" s="144">
        <v>881356.21</v>
      </c>
      <c r="F31" s="145">
        <v>18150</v>
      </c>
      <c r="G31" s="144">
        <v>107179.34</v>
      </c>
      <c r="H31" s="171">
        <v>665.51</v>
      </c>
      <c r="I31" s="147" t="s">
        <v>270</v>
      </c>
      <c r="J31" s="146" t="s">
        <v>270</v>
      </c>
      <c r="K31" s="147" t="s">
        <v>270</v>
      </c>
      <c r="L31" s="146" t="s">
        <v>270</v>
      </c>
      <c r="M31" s="147" t="s">
        <v>270</v>
      </c>
      <c r="N31" s="146" t="s">
        <v>270</v>
      </c>
      <c r="O31" s="147" t="s">
        <v>270</v>
      </c>
      <c r="P31" s="146" t="s">
        <v>270</v>
      </c>
      <c r="Q31" s="147" t="s">
        <v>270</v>
      </c>
      <c r="R31" s="146" t="s">
        <v>270</v>
      </c>
      <c r="S31" s="158"/>
      <c r="T31" s="158"/>
      <c r="U31" s="158"/>
      <c r="V31" s="158"/>
      <c r="W31" s="158"/>
      <c r="X31" s="158"/>
      <c r="Y31" s="158"/>
      <c r="Z31" s="158"/>
      <c r="AA31" s="158"/>
    </row>
    <row r="32" spans="2:27" ht="16.5">
      <c r="B32" s="168">
        <v>43862</v>
      </c>
      <c r="C32" s="148">
        <v>291805593</v>
      </c>
      <c r="D32" s="149">
        <v>2314523.71</v>
      </c>
      <c r="E32" s="148">
        <v>835221.94</v>
      </c>
      <c r="F32" s="149">
        <v>16895</v>
      </c>
      <c r="G32" s="148">
        <v>92735.73</v>
      </c>
      <c r="H32" s="172">
        <v>575.82</v>
      </c>
      <c r="I32" s="151" t="s">
        <v>270</v>
      </c>
      <c r="J32" s="150" t="s">
        <v>270</v>
      </c>
      <c r="K32" s="151" t="s">
        <v>270</v>
      </c>
      <c r="L32" s="150" t="s">
        <v>270</v>
      </c>
      <c r="M32" s="151" t="s">
        <v>270</v>
      </c>
      <c r="N32" s="150" t="s">
        <v>270</v>
      </c>
      <c r="O32" s="151" t="s">
        <v>270</v>
      </c>
      <c r="P32" s="150" t="s">
        <v>270</v>
      </c>
      <c r="Q32" s="151" t="s">
        <v>270</v>
      </c>
      <c r="R32" s="150" t="s">
        <v>270</v>
      </c>
      <c r="S32" s="158"/>
      <c r="T32" s="158"/>
      <c r="U32" s="158"/>
      <c r="V32" s="158"/>
      <c r="W32" s="158"/>
      <c r="X32" s="158"/>
      <c r="Y32" s="158"/>
      <c r="Z32" s="158"/>
      <c r="AA32" s="158"/>
    </row>
    <row r="33" spans="2:27" ht="16.5">
      <c r="B33" s="167">
        <v>43891</v>
      </c>
      <c r="C33" s="144">
        <v>412770016</v>
      </c>
      <c r="D33" s="145">
        <v>3022188.86</v>
      </c>
      <c r="E33" s="144">
        <v>607197</v>
      </c>
      <c r="F33" s="145">
        <v>11609</v>
      </c>
      <c r="G33" s="144">
        <v>97327</v>
      </c>
      <c r="H33" s="171">
        <v>604</v>
      </c>
      <c r="I33" s="147" t="s">
        <v>270</v>
      </c>
      <c r="J33" s="146" t="s">
        <v>270</v>
      </c>
      <c r="K33" s="147" t="s">
        <v>270</v>
      </c>
      <c r="L33" s="146" t="s">
        <v>270</v>
      </c>
      <c r="M33" s="147" t="s">
        <v>270</v>
      </c>
      <c r="N33" s="146" t="s">
        <v>270</v>
      </c>
      <c r="O33" s="147" t="s">
        <v>270</v>
      </c>
      <c r="P33" s="146" t="s">
        <v>270</v>
      </c>
      <c r="Q33" s="147" t="s">
        <v>270</v>
      </c>
      <c r="R33" s="146" t="s">
        <v>270</v>
      </c>
      <c r="S33" s="158"/>
      <c r="T33" s="158"/>
      <c r="U33" s="158"/>
      <c r="V33" s="158"/>
      <c r="W33" s="158"/>
      <c r="X33" s="158"/>
      <c r="Y33" s="158"/>
      <c r="Z33" s="158"/>
      <c r="AA33" s="158"/>
    </row>
    <row r="34" spans="2:27" ht="16.5">
      <c r="B34" s="168">
        <v>43922</v>
      </c>
      <c r="C34" s="148">
        <v>395678610</v>
      </c>
      <c r="D34" s="149">
        <v>2876399.57</v>
      </c>
      <c r="E34" s="148">
        <v>28463</v>
      </c>
      <c r="F34" s="150">
        <v>451</v>
      </c>
      <c r="G34" s="148">
        <v>106897</v>
      </c>
      <c r="H34" s="172">
        <v>664</v>
      </c>
      <c r="I34" s="151" t="s">
        <v>270</v>
      </c>
      <c r="J34" s="150" t="s">
        <v>270</v>
      </c>
      <c r="K34" s="151" t="s">
        <v>270</v>
      </c>
      <c r="L34" s="150" t="s">
        <v>270</v>
      </c>
      <c r="M34" s="151" t="s">
        <v>270</v>
      </c>
      <c r="N34" s="150" t="s">
        <v>270</v>
      </c>
      <c r="O34" s="151" t="s">
        <v>270</v>
      </c>
      <c r="P34" s="150" t="s">
        <v>270</v>
      </c>
      <c r="Q34" s="151" t="s">
        <v>270</v>
      </c>
      <c r="R34" s="150" t="s">
        <v>270</v>
      </c>
      <c r="S34" s="158"/>
      <c r="T34" s="158"/>
      <c r="U34" s="158"/>
      <c r="V34" s="158"/>
      <c r="W34" s="158"/>
      <c r="X34" s="158"/>
      <c r="Y34" s="158"/>
      <c r="Z34" s="158"/>
      <c r="AA34" s="158"/>
    </row>
    <row r="35" spans="2:27" ht="16.5">
      <c r="B35" s="167">
        <v>43952</v>
      </c>
      <c r="C35" s="144">
        <v>345830889</v>
      </c>
      <c r="D35" s="145">
        <v>2579469.88</v>
      </c>
      <c r="E35" s="144">
        <v>13808</v>
      </c>
      <c r="F35" s="146">
        <v>212</v>
      </c>
      <c r="G35" s="144">
        <v>129957</v>
      </c>
      <c r="H35" s="171">
        <v>807</v>
      </c>
      <c r="I35" s="147" t="s">
        <v>270</v>
      </c>
      <c r="J35" s="146" t="s">
        <v>270</v>
      </c>
      <c r="K35" s="147" t="s">
        <v>270</v>
      </c>
      <c r="L35" s="146" t="s">
        <v>270</v>
      </c>
      <c r="M35" s="147" t="s">
        <v>270</v>
      </c>
      <c r="N35" s="146" t="s">
        <v>270</v>
      </c>
      <c r="O35" s="147" t="s">
        <v>270</v>
      </c>
      <c r="P35" s="146" t="s">
        <v>270</v>
      </c>
      <c r="Q35" s="147" t="s">
        <v>270</v>
      </c>
      <c r="R35" s="146" t="s">
        <v>270</v>
      </c>
      <c r="S35" s="158"/>
      <c r="T35" s="158"/>
      <c r="U35" s="158"/>
      <c r="V35" s="158"/>
      <c r="W35" s="158"/>
      <c r="X35" s="158"/>
      <c r="Y35" s="158"/>
      <c r="Z35" s="158"/>
      <c r="AA35" s="158"/>
    </row>
    <row r="36" spans="2:27" ht="16.5">
      <c r="B36" s="168">
        <v>43983</v>
      </c>
      <c r="C36" s="148">
        <v>217582590</v>
      </c>
      <c r="D36" s="149">
        <v>2333731.86</v>
      </c>
      <c r="E36" s="148">
        <v>78292</v>
      </c>
      <c r="F36" s="149">
        <v>1151</v>
      </c>
      <c r="G36" s="148">
        <v>97221</v>
      </c>
      <c r="H36" s="172">
        <v>604</v>
      </c>
      <c r="I36" s="151" t="s">
        <v>270</v>
      </c>
      <c r="J36" s="150" t="s">
        <v>270</v>
      </c>
      <c r="K36" s="151" t="s">
        <v>270</v>
      </c>
      <c r="L36" s="150" t="s">
        <v>270</v>
      </c>
      <c r="M36" s="151" t="s">
        <v>270</v>
      </c>
      <c r="N36" s="150" t="s">
        <v>270</v>
      </c>
      <c r="O36" s="151" t="s">
        <v>270</v>
      </c>
      <c r="P36" s="150" t="s">
        <v>270</v>
      </c>
      <c r="Q36" s="151" t="s">
        <v>270</v>
      </c>
      <c r="R36" s="150" t="s">
        <v>270</v>
      </c>
      <c r="S36" s="158"/>
      <c r="T36" s="158"/>
      <c r="U36" s="158"/>
      <c r="V36" s="158"/>
      <c r="W36" s="158"/>
      <c r="X36" s="158"/>
      <c r="Y36" s="158"/>
      <c r="Z36" s="158"/>
      <c r="AA36" s="158"/>
    </row>
    <row r="37" spans="2:27" ht="16.5">
      <c r="B37" s="167">
        <v>44013</v>
      </c>
      <c r="C37" s="144">
        <v>427935687</v>
      </c>
      <c r="D37" s="145">
        <v>3200132.64</v>
      </c>
      <c r="E37" s="144">
        <v>322244</v>
      </c>
      <c r="F37" s="145">
        <v>5323</v>
      </c>
      <c r="G37" s="144">
        <v>90970</v>
      </c>
      <c r="H37" s="171">
        <v>565</v>
      </c>
      <c r="I37" s="147" t="s">
        <v>270</v>
      </c>
      <c r="J37" s="146" t="s">
        <v>270</v>
      </c>
      <c r="K37" s="147" t="s">
        <v>270</v>
      </c>
      <c r="L37" s="146" t="s">
        <v>270</v>
      </c>
      <c r="M37" s="147" t="s">
        <v>270</v>
      </c>
      <c r="N37" s="146" t="s">
        <v>270</v>
      </c>
      <c r="O37" s="147" t="s">
        <v>270</v>
      </c>
      <c r="P37" s="146" t="s">
        <v>270</v>
      </c>
      <c r="Q37" s="147" t="s">
        <v>270</v>
      </c>
      <c r="R37" s="146" t="s">
        <v>270</v>
      </c>
      <c r="S37" s="158"/>
      <c r="T37" s="158"/>
      <c r="U37" s="158"/>
      <c r="V37" s="158"/>
      <c r="W37" s="158"/>
      <c r="X37" s="158"/>
      <c r="Y37" s="158"/>
      <c r="Z37" s="158"/>
      <c r="AA37" s="158"/>
    </row>
    <row r="38" spans="2:27" ht="16.5">
      <c r="B38" s="168">
        <v>44044</v>
      </c>
      <c r="C38" s="148">
        <v>395849749</v>
      </c>
      <c r="D38" s="149">
        <v>2915453.05</v>
      </c>
      <c r="E38" s="148">
        <v>321114</v>
      </c>
      <c r="F38" s="149">
        <v>5461</v>
      </c>
      <c r="G38" s="148">
        <v>76774</v>
      </c>
      <c r="H38" s="172">
        <v>477</v>
      </c>
      <c r="I38" s="151" t="s">
        <v>270</v>
      </c>
      <c r="J38" s="150" t="s">
        <v>270</v>
      </c>
      <c r="K38" s="151" t="s">
        <v>270</v>
      </c>
      <c r="L38" s="150" t="s">
        <v>270</v>
      </c>
      <c r="M38" s="151" t="s">
        <v>270</v>
      </c>
      <c r="N38" s="150" t="s">
        <v>270</v>
      </c>
      <c r="O38" s="151" t="s">
        <v>270</v>
      </c>
      <c r="P38" s="150" t="s">
        <v>270</v>
      </c>
      <c r="Q38" s="151" t="s">
        <v>270</v>
      </c>
      <c r="R38" s="150" t="s">
        <v>270</v>
      </c>
      <c r="S38" s="158"/>
      <c r="T38" s="158"/>
      <c r="U38" s="158"/>
      <c r="V38" s="158"/>
      <c r="W38" s="158"/>
      <c r="X38" s="158"/>
      <c r="Y38" s="158"/>
      <c r="Z38" s="158"/>
      <c r="AA38" s="158"/>
    </row>
    <row r="39" spans="2:27" ht="16.5">
      <c r="B39" s="167">
        <v>44075</v>
      </c>
      <c r="C39" s="144">
        <v>216693884.12</v>
      </c>
      <c r="D39" s="145">
        <v>1829989.62</v>
      </c>
      <c r="E39" s="144">
        <v>361231.46</v>
      </c>
      <c r="F39" s="145">
        <v>6094.6</v>
      </c>
      <c r="G39" s="144">
        <v>91146.58</v>
      </c>
      <c r="H39" s="171">
        <v>565.95</v>
      </c>
      <c r="I39" s="147" t="s">
        <v>270</v>
      </c>
      <c r="J39" s="146" t="s">
        <v>270</v>
      </c>
      <c r="K39" s="147" t="s">
        <v>270</v>
      </c>
      <c r="L39" s="146" t="s">
        <v>270</v>
      </c>
      <c r="M39" s="147" t="s">
        <v>270</v>
      </c>
      <c r="N39" s="146" t="s">
        <v>270</v>
      </c>
      <c r="O39" s="147" t="s">
        <v>270</v>
      </c>
      <c r="P39" s="146" t="s">
        <v>270</v>
      </c>
      <c r="Q39" s="147" t="s">
        <v>270</v>
      </c>
      <c r="R39" s="146" t="s">
        <v>270</v>
      </c>
      <c r="S39" s="158"/>
      <c r="T39" s="158"/>
      <c r="U39" s="158"/>
      <c r="V39" s="158"/>
      <c r="W39" s="158"/>
      <c r="X39" s="158"/>
      <c r="Y39" s="158"/>
      <c r="Z39" s="158"/>
      <c r="AA39" s="158"/>
    </row>
    <row r="40" spans="2:27" ht="16.5">
      <c r="B40" s="168">
        <v>44105</v>
      </c>
      <c r="C40" s="148">
        <v>277451128</v>
      </c>
      <c r="D40" s="149">
        <v>2232935</v>
      </c>
      <c r="E40" s="148">
        <v>457145</v>
      </c>
      <c r="F40" s="149">
        <v>7425</v>
      </c>
      <c r="G40" s="148">
        <v>84225</v>
      </c>
      <c r="H40" s="172">
        <v>523</v>
      </c>
      <c r="I40" s="151" t="s">
        <v>270</v>
      </c>
      <c r="J40" s="150" t="s">
        <v>270</v>
      </c>
      <c r="K40" s="151" t="s">
        <v>270</v>
      </c>
      <c r="L40" s="150" t="s">
        <v>270</v>
      </c>
      <c r="M40" s="151" t="s">
        <v>270</v>
      </c>
      <c r="N40" s="150" t="s">
        <v>270</v>
      </c>
      <c r="O40" s="151" t="s">
        <v>270</v>
      </c>
      <c r="P40" s="150" t="s">
        <v>270</v>
      </c>
      <c r="Q40" s="151" t="s">
        <v>270</v>
      </c>
      <c r="R40" s="150" t="s">
        <v>270</v>
      </c>
      <c r="S40" s="158"/>
      <c r="T40" s="158"/>
      <c r="U40" s="158"/>
      <c r="V40" s="158"/>
      <c r="W40" s="158"/>
      <c r="X40" s="158"/>
      <c r="Y40" s="158"/>
      <c r="Z40" s="158"/>
      <c r="AA40" s="158"/>
    </row>
    <row r="41" spans="2:27" ht="16.5">
      <c r="B41" s="167">
        <v>44136</v>
      </c>
      <c r="C41" s="144">
        <v>410507741</v>
      </c>
      <c r="D41" s="145">
        <v>3027678</v>
      </c>
      <c r="E41" s="144">
        <v>392060.97</v>
      </c>
      <c r="F41" s="145">
        <v>6367.57</v>
      </c>
      <c r="G41" s="144">
        <v>76385.14</v>
      </c>
      <c r="H41" s="171">
        <v>474.3</v>
      </c>
      <c r="I41" s="147" t="s">
        <v>270</v>
      </c>
      <c r="J41" s="146" t="s">
        <v>270</v>
      </c>
      <c r="K41" s="147" t="s">
        <v>270</v>
      </c>
      <c r="L41" s="146" t="s">
        <v>270</v>
      </c>
      <c r="M41" s="147" t="s">
        <v>270</v>
      </c>
      <c r="N41" s="146" t="s">
        <v>270</v>
      </c>
      <c r="O41" s="147" t="s">
        <v>270</v>
      </c>
      <c r="P41" s="146" t="s">
        <v>270</v>
      </c>
      <c r="Q41" s="147" t="s">
        <v>270</v>
      </c>
      <c r="R41" s="146" t="s">
        <v>270</v>
      </c>
      <c r="S41" s="158"/>
      <c r="T41" s="158"/>
      <c r="U41" s="158"/>
      <c r="V41" s="158"/>
      <c r="W41" s="158"/>
      <c r="X41" s="158"/>
      <c r="Y41" s="158"/>
      <c r="Z41" s="158"/>
      <c r="AA41" s="158"/>
    </row>
    <row r="42" spans="2:27" ht="16.5">
      <c r="B42" s="168">
        <v>44166</v>
      </c>
      <c r="C42" s="148">
        <v>448340418</v>
      </c>
      <c r="D42" s="149">
        <v>3256223</v>
      </c>
      <c r="E42" s="148">
        <v>476639</v>
      </c>
      <c r="F42" s="149">
        <v>7930</v>
      </c>
      <c r="G42" s="148">
        <v>113218</v>
      </c>
      <c r="H42" s="172">
        <v>703</v>
      </c>
      <c r="I42" s="151" t="s">
        <v>270</v>
      </c>
      <c r="J42" s="150" t="s">
        <v>270</v>
      </c>
      <c r="K42" s="151" t="s">
        <v>270</v>
      </c>
      <c r="L42" s="150" t="s">
        <v>270</v>
      </c>
      <c r="M42" s="151" t="s">
        <v>270</v>
      </c>
      <c r="N42" s="150" t="s">
        <v>270</v>
      </c>
      <c r="O42" s="151" t="s">
        <v>270</v>
      </c>
      <c r="P42" s="150" t="s">
        <v>270</v>
      </c>
      <c r="Q42" s="151" t="s">
        <v>270</v>
      </c>
      <c r="R42" s="150" t="s">
        <v>270</v>
      </c>
      <c r="S42" s="158"/>
      <c r="T42" s="158"/>
      <c r="U42" s="158"/>
      <c r="V42" s="158"/>
      <c r="W42" s="158"/>
      <c r="X42" s="158"/>
      <c r="Y42" s="158"/>
      <c r="Z42" s="158"/>
      <c r="AA42" s="158"/>
    </row>
    <row r="43" spans="2:27" ht="16.5">
      <c r="B43" s="195" t="s">
        <v>2</v>
      </c>
      <c r="C43" s="152">
        <f>SUM(C31:C42)</f>
        <v>4239871130.12</v>
      </c>
      <c r="D43" s="153">
        <f aca="true" t="shared" si="4" ref="D43:J43">SUM(D31:D42)</f>
        <v>32476963.03</v>
      </c>
      <c r="E43" s="152">
        <f t="shared" si="4"/>
        <v>4774772.58</v>
      </c>
      <c r="F43" s="153">
        <f t="shared" si="4"/>
        <v>87069.17000000001</v>
      </c>
      <c r="G43" s="152">
        <f t="shared" si="4"/>
        <v>1164035.79</v>
      </c>
      <c r="H43" s="153">
        <f t="shared" si="4"/>
        <v>7228.58</v>
      </c>
      <c r="I43" s="174">
        <f t="shared" si="4"/>
        <v>0</v>
      </c>
      <c r="J43" s="153">
        <f t="shared" si="4"/>
        <v>0</v>
      </c>
      <c r="K43" s="174">
        <f aca="true" t="shared" si="5" ref="K43:R43">SUM(K31:K42)</f>
        <v>0</v>
      </c>
      <c r="L43" s="153">
        <f t="shared" si="5"/>
        <v>0</v>
      </c>
      <c r="M43" s="174">
        <f t="shared" si="5"/>
        <v>0</v>
      </c>
      <c r="N43" s="153">
        <f t="shared" si="5"/>
        <v>0</v>
      </c>
      <c r="O43" s="174">
        <f t="shared" si="5"/>
        <v>0</v>
      </c>
      <c r="P43" s="153">
        <f t="shared" si="5"/>
        <v>0</v>
      </c>
      <c r="Q43" s="174">
        <f t="shared" si="5"/>
        <v>0</v>
      </c>
      <c r="R43" s="153">
        <f t="shared" si="5"/>
        <v>0</v>
      </c>
      <c r="S43" s="158"/>
      <c r="T43" s="158"/>
      <c r="U43" s="158"/>
      <c r="V43" s="158"/>
      <c r="W43" s="158"/>
      <c r="X43" s="158"/>
      <c r="Y43" s="158"/>
      <c r="Z43" s="158"/>
      <c r="AA43" s="158"/>
    </row>
    <row r="44" spans="2:27" ht="16.5">
      <c r="B44" s="168">
        <v>44197</v>
      </c>
      <c r="C44" s="148">
        <v>621098745.73</v>
      </c>
      <c r="D44" s="149">
        <v>3242662.77</v>
      </c>
      <c r="E44" s="148">
        <v>473602.02</v>
      </c>
      <c r="F44" s="149">
        <v>8326.96</v>
      </c>
      <c r="G44" s="148">
        <v>125507.54</v>
      </c>
      <c r="H44" s="172">
        <v>779.31</v>
      </c>
      <c r="I44" s="151" t="s">
        <v>270</v>
      </c>
      <c r="J44" s="150" t="s">
        <v>270</v>
      </c>
      <c r="K44" s="151" t="s">
        <v>270</v>
      </c>
      <c r="L44" s="150" t="s">
        <v>270</v>
      </c>
      <c r="M44" s="151" t="s">
        <v>270</v>
      </c>
      <c r="N44" s="150" t="s">
        <v>270</v>
      </c>
      <c r="O44" s="151" t="s">
        <v>270</v>
      </c>
      <c r="P44" s="150" t="s">
        <v>270</v>
      </c>
      <c r="Q44" s="151" t="s">
        <v>270</v>
      </c>
      <c r="R44" s="150" t="s">
        <v>270</v>
      </c>
      <c r="S44" s="158"/>
      <c r="T44" s="158"/>
      <c r="U44" s="158"/>
      <c r="V44" s="158"/>
      <c r="W44" s="158"/>
      <c r="X44" s="158"/>
      <c r="Y44" s="158"/>
      <c r="Z44" s="158"/>
      <c r="AA44" s="158"/>
    </row>
    <row r="45" spans="2:27" ht="16.5">
      <c r="B45" s="167">
        <v>44228</v>
      </c>
      <c r="C45" s="144">
        <v>556008588.65</v>
      </c>
      <c r="D45" s="145">
        <v>2709239.37</v>
      </c>
      <c r="E45" s="144">
        <v>406963.68</v>
      </c>
      <c r="F45" s="145">
        <v>7427.31</v>
      </c>
      <c r="G45" s="144">
        <v>63212.86</v>
      </c>
      <c r="H45" s="171">
        <v>392.51</v>
      </c>
      <c r="I45" s="147" t="s">
        <v>270</v>
      </c>
      <c r="J45" s="146" t="s">
        <v>270</v>
      </c>
      <c r="K45" s="147" t="s">
        <v>270</v>
      </c>
      <c r="L45" s="146" t="s">
        <v>270</v>
      </c>
      <c r="M45" s="147" t="s">
        <v>270</v>
      </c>
      <c r="N45" s="146" t="s">
        <v>270</v>
      </c>
      <c r="O45" s="147" t="s">
        <v>270</v>
      </c>
      <c r="P45" s="146" t="s">
        <v>270</v>
      </c>
      <c r="Q45" s="147" t="s">
        <v>270</v>
      </c>
      <c r="R45" s="146" t="s">
        <v>270</v>
      </c>
      <c r="S45" s="158"/>
      <c r="T45" s="158"/>
      <c r="U45" s="158"/>
      <c r="V45" s="158"/>
      <c r="W45" s="158"/>
      <c r="X45" s="158"/>
      <c r="Y45" s="158"/>
      <c r="Z45" s="158"/>
      <c r="AA45" s="158"/>
    </row>
    <row r="46" spans="2:27" ht="16.5">
      <c r="B46" s="168">
        <v>44256</v>
      </c>
      <c r="C46" s="148">
        <v>557418247.35</v>
      </c>
      <c r="D46" s="149">
        <v>2942334.42</v>
      </c>
      <c r="E46" s="148">
        <v>399582.95</v>
      </c>
      <c r="F46" s="149">
        <v>7675.97</v>
      </c>
      <c r="G46" s="148">
        <v>53501.38</v>
      </c>
      <c r="H46" s="172">
        <v>332.21</v>
      </c>
      <c r="I46" s="151" t="s">
        <v>270</v>
      </c>
      <c r="J46" s="150" t="s">
        <v>270</v>
      </c>
      <c r="K46" s="151" t="s">
        <v>270</v>
      </c>
      <c r="L46" s="150" t="s">
        <v>270</v>
      </c>
      <c r="M46" s="151" t="s">
        <v>270</v>
      </c>
      <c r="N46" s="150" t="s">
        <v>270</v>
      </c>
      <c r="O46" s="151" t="s">
        <v>270</v>
      </c>
      <c r="P46" s="150" t="s">
        <v>270</v>
      </c>
      <c r="Q46" s="151" t="s">
        <v>270</v>
      </c>
      <c r="R46" s="150" t="s">
        <v>270</v>
      </c>
      <c r="S46" s="158"/>
      <c r="T46" s="158"/>
      <c r="U46" s="158"/>
      <c r="V46" s="158"/>
      <c r="W46" s="158"/>
      <c r="X46" s="158"/>
      <c r="Y46" s="158"/>
      <c r="Z46" s="158"/>
      <c r="AA46" s="158"/>
    </row>
    <row r="47" spans="2:27" ht="16.5">
      <c r="B47" s="167">
        <v>44287</v>
      </c>
      <c r="C47" s="144">
        <v>447709999.34</v>
      </c>
      <c r="D47" s="145">
        <v>2464320.14</v>
      </c>
      <c r="E47" s="144">
        <v>439959.72</v>
      </c>
      <c r="F47" s="145">
        <v>8058.08</v>
      </c>
      <c r="G47" s="144">
        <v>61023.36</v>
      </c>
      <c r="H47" s="171">
        <v>367.78</v>
      </c>
      <c r="I47" s="147" t="s">
        <v>270</v>
      </c>
      <c r="J47" s="146" t="s">
        <v>270</v>
      </c>
      <c r="K47" s="147" t="s">
        <v>270</v>
      </c>
      <c r="L47" s="146" t="s">
        <v>270</v>
      </c>
      <c r="M47" s="147" t="s">
        <v>270</v>
      </c>
      <c r="N47" s="146" t="s">
        <v>270</v>
      </c>
      <c r="O47" s="147" t="s">
        <v>270</v>
      </c>
      <c r="P47" s="146" t="s">
        <v>270</v>
      </c>
      <c r="Q47" s="147" t="s">
        <v>270</v>
      </c>
      <c r="R47" s="146" t="s">
        <v>270</v>
      </c>
      <c r="S47" s="158"/>
      <c r="T47" s="158"/>
      <c r="U47" s="158"/>
      <c r="V47" s="158"/>
      <c r="W47" s="158"/>
      <c r="X47" s="158"/>
      <c r="Y47" s="158"/>
      <c r="Z47" s="158"/>
      <c r="AA47" s="158"/>
    </row>
    <row r="48" spans="2:27" ht="16.5">
      <c r="B48" s="168">
        <v>44317</v>
      </c>
      <c r="C48" s="148">
        <v>683492581.01</v>
      </c>
      <c r="D48" s="149">
        <v>3809057.19</v>
      </c>
      <c r="E48" s="148">
        <v>473531.39</v>
      </c>
      <c r="F48" s="149">
        <v>8581.06</v>
      </c>
      <c r="G48" s="148">
        <v>61517.76</v>
      </c>
      <c r="H48" s="172">
        <v>370.76</v>
      </c>
      <c r="I48" s="151" t="s">
        <v>270</v>
      </c>
      <c r="J48" s="150" t="s">
        <v>270</v>
      </c>
      <c r="K48" s="151" t="s">
        <v>270</v>
      </c>
      <c r="L48" s="150" t="s">
        <v>270</v>
      </c>
      <c r="M48" s="151" t="s">
        <v>270</v>
      </c>
      <c r="N48" s="150" t="s">
        <v>270</v>
      </c>
      <c r="O48" s="151" t="s">
        <v>270</v>
      </c>
      <c r="P48" s="150" t="s">
        <v>270</v>
      </c>
      <c r="Q48" s="151" t="s">
        <v>270</v>
      </c>
      <c r="R48" s="150" t="s">
        <v>270</v>
      </c>
      <c r="S48" s="158"/>
      <c r="T48" s="158"/>
      <c r="U48" s="158"/>
      <c r="V48" s="158"/>
      <c r="W48" s="158"/>
      <c r="X48" s="158"/>
      <c r="Y48" s="158"/>
      <c r="Z48" s="158"/>
      <c r="AA48" s="158"/>
    </row>
    <row r="49" spans="2:27" ht="16.5">
      <c r="B49" s="167">
        <v>44348</v>
      </c>
      <c r="C49" s="144">
        <v>775395054.26</v>
      </c>
      <c r="D49" s="145">
        <v>4278987.38</v>
      </c>
      <c r="E49" s="144">
        <v>556414</v>
      </c>
      <c r="F49" s="145">
        <v>10577.49</v>
      </c>
      <c r="G49" s="144">
        <v>51100</v>
      </c>
      <c r="H49" s="171">
        <v>307.97</v>
      </c>
      <c r="I49" s="147">
        <v>733.07</v>
      </c>
      <c r="J49" s="145">
        <v>733070</v>
      </c>
      <c r="K49" s="147">
        <v>4224.4</v>
      </c>
      <c r="L49" s="145">
        <v>4224400</v>
      </c>
      <c r="M49" s="147"/>
      <c r="N49" s="145"/>
      <c r="O49" s="147"/>
      <c r="P49" s="145"/>
      <c r="Q49" s="147"/>
      <c r="R49" s="145"/>
      <c r="S49" s="158"/>
      <c r="T49" s="158"/>
      <c r="U49" s="158"/>
      <c r="V49" s="158"/>
      <c r="W49" s="158"/>
      <c r="X49" s="158"/>
      <c r="Y49" s="158"/>
      <c r="Z49" s="158"/>
      <c r="AA49" s="158"/>
    </row>
    <row r="50" spans="2:27" ht="16.5">
      <c r="B50" s="168">
        <v>44378</v>
      </c>
      <c r="C50" s="148">
        <v>749781831.05</v>
      </c>
      <c r="D50" s="149">
        <v>4144699.84</v>
      </c>
      <c r="E50" s="148">
        <v>675353.45</v>
      </c>
      <c r="F50" s="149">
        <v>10575.76</v>
      </c>
      <c r="G50" s="148">
        <v>71582.38</v>
      </c>
      <c r="H50" s="172">
        <v>431.42</v>
      </c>
      <c r="I50" s="151">
        <v>647.32</v>
      </c>
      <c r="J50" s="149">
        <v>647320</v>
      </c>
      <c r="K50" s="151">
        <v>1390.77</v>
      </c>
      <c r="L50" s="149">
        <v>1390770</v>
      </c>
      <c r="M50" s="151"/>
      <c r="N50" s="149"/>
      <c r="O50" s="151"/>
      <c r="P50" s="149"/>
      <c r="Q50" s="151"/>
      <c r="R50" s="149"/>
      <c r="S50" s="158"/>
      <c r="T50" s="158"/>
      <c r="U50" s="158"/>
      <c r="V50" s="158"/>
      <c r="W50" s="158"/>
      <c r="X50" s="158"/>
      <c r="Y50" s="158"/>
      <c r="Z50" s="158"/>
      <c r="AA50" s="158"/>
    </row>
    <row r="51" spans="2:27" ht="16.5">
      <c r="B51" s="167">
        <v>44409</v>
      </c>
      <c r="C51" s="144">
        <v>835321879.88</v>
      </c>
      <c r="D51" s="145">
        <v>4619495.66</v>
      </c>
      <c r="E51" s="144">
        <v>623900.31</v>
      </c>
      <c r="F51" s="145">
        <v>10579.42</v>
      </c>
      <c r="G51" s="144">
        <v>59504.84</v>
      </c>
      <c r="H51" s="171">
        <v>358.63</v>
      </c>
      <c r="I51" s="147">
        <v>797.46</v>
      </c>
      <c r="J51" s="145">
        <v>797460</v>
      </c>
      <c r="K51" s="147">
        <v>1566.56</v>
      </c>
      <c r="L51" s="145">
        <v>1566560</v>
      </c>
      <c r="M51" s="147"/>
      <c r="N51" s="145"/>
      <c r="O51" s="147"/>
      <c r="P51" s="145"/>
      <c r="Q51" s="147"/>
      <c r="R51" s="145"/>
      <c r="S51" s="158"/>
      <c r="T51" s="158"/>
      <c r="U51" s="158"/>
      <c r="V51" s="158"/>
      <c r="W51" s="158"/>
      <c r="X51" s="158"/>
      <c r="Y51" s="158"/>
      <c r="Z51" s="158"/>
      <c r="AA51" s="158"/>
    </row>
    <row r="52" spans="2:27" ht="16.5">
      <c r="B52" s="168">
        <v>44440</v>
      </c>
      <c r="C52" s="148">
        <v>704301699.18</v>
      </c>
      <c r="D52" s="149">
        <v>3087431.27</v>
      </c>
      <c r="E52" s="148">
        <v>653105.35</v>
      </c>
      <c r="F52" s="149">
        <v>13739</v>
      </c>
      <c r="G52" s="148">
        <v>74690.05</v>
      </c>
      <c r="H52" s="172">
        <v>463.77</v>
      </c>
      <c r="I52" s="151">
        <v>658.05</v>
      </c>
      <c r="J52" s="149">
        <v>658050</v>
      </c>
      <c r="K52" s="151">
        <v>1256.83</v>
      </c>
      <c r="L52" s="149">
        <v>1256830</v>
      </c>
      <c r="M52" s="151"/>
      <c r="N52" s="149"/>
      <c r="O52" s="151"/>
      <c r="P52" s="149"/>
      <c r="Q52" s="151">
        <v>2848.48</v>
      </c>
      <c r="R52" s="149">
        <v>2848480</v>
      </c>
      <c r="S52" s="158"/>
      <c r="T52" s="158"/>
      <c r="U52" s="158"/>
      <c r="V52" s="158"/>
      <c r="W52" s="158"/>
      <c r="X52" s="158"/>
      <c r="Y52" s="158"/>
      <c r="Z52" s="158"/>
      <c r="AA52" s="158"/>
    </row>
    <row r="53" spans="2:27" ht="16.5">
      <c r="B53" s="167">
        <v>44470</v>
      </c>
      <c r="C53" s="144">
        <v>412748702.14</v>
      </c>
      <c r="D53" s="145">
        <v>1746138.6</v>
      </c>
      <c r="E53" s="144">
        <v>572729.67</v>
      </c>
      <c r="F53" s="145">
        <v>16273.3</v>
      </c>
      <c r="G53" s="144">
        <v>74866.62</v>
      </c>
      <c r="H53" s="171">
        <v>464.87</v>
      </c>
      <c r="I53" s="147">
        <v>706.51</v>
      </c>
      <c r="J53" s="145">
        <v>706510</v>
      </c>
      <c r="K53" s="147">
        <v>1477.9</v>
      </c>
      <c r="L53" s="145">
        <v>1477900</v>
      </c>
      <c r="M53" s="147"/>
      <c r="N53" s="145"/>
      <c r="O53" s="147"/>
      <c r="P53" s="145"/>
      <c r="Q53" s="147"/>
      <c r="R53" s="145"/>
      <c r="S53" s="158"/>
      <c r="T53" s="158"/>
      <c r="U53" s="158"/>
      <c r="V53" s="158"/>
      <c r="W53" s="158"/>
      <c r="X53" s="158"/>
      <c r="Y53" s="158"/>
      <c r="Z53" s="158"/>
      <c r="AA53" s="158"/>
    </row>
    <row r="54" spans="2:27" ht="16.5">
      <c r="B54" s="168">
        <v>44501</v>
      </c>
      <c r="C54" s="148">
        <v>612308159.39</v>
      </c>
      <c r="D54" s="149">
        <v>3555105.23</v>
      </c>
      <c r="E54" s="148">
        <v>662075.21</v>
      </c>
      <c r="F54" s="149">
        <v>15946</v>
      </c>
      <c r="G54" s="148">
        <v>62259.37</v>
      </c>
      <c r="H54" s="172">
        <v>386.59</v>
      </c>
      <c r="I54" s="151">
        <v>580.33</v>
      </c>
      <c r="J54" s="149">
        <v>580330</v>
      </c>
      <c r="K54" s="151">
        <v>1413.84</v>
      </c>
      <c r="L54" s="149">
        <v>1413840</v>
      </c>
      <c r="M54" s="151"/>
      <c r="N54" s="149"/>
      <c r="O54" s="151"/>
      <c r="P54" s="149"/>
      <c r="Q54" s="151"/>
      <c r="R54" s="149"/>
      <c r="S54" s="158"/>
      <c r="T54" s="158"/>
      <c r="U54" s="158"/>
      <c r="V54" s="158"/>
      <c r="W54" s="158"/>
      <c r="X54" s="158"/>
      <c r="Y54" s="158"/>
      <c r="Z54" s="158"/>
      <c r="AA54" s="158"/>
    </row>
    <row r="55" spans="2:27" ht="16.5">
      <c r="B55" s="167">
        <v>44531</v>
      </c>
      <c r="C55" s="144">
        <v>746697136.77</v>
      </c>
      <c r="D55" s="145">
        <v>4226908.58</v>
      </c>
      <c r="E55" s="144">
        <v>731539</v>
      </c>
      <c r="F55" s="145">
        <v>17301.9</v>
      </c>
      <c r="G55" s="144">
        <v>60282</v>
      </c>
      <c r="H55" s="171">
        <v>374.31</v>
      </c>
      <c r="I55" s="147">
        <v>625.45</v>
      </c>
      <c r="J55" s="145">
        <v>625450</v>
      </c>
      <c r="K55" s="147">
        <v>666.56</v>
      </c>
      <c r="L55" s="145">
        <v>666560</v>
      </c>
      <c r="M55" s="147"/>
      <c r="N55" s="145"/>
      <c r="O55" s="147"/>
      <c r="P55" s="145"/>
      <c r="Q55" s="147"/>
      <c r="R55" s="145"/>
      <c r="S55" s="158"/>
      <c r="T55" s="158"/>
      <c r="U55" s="158"/>
      <c r="V55" s="158"/>
      <c r="W55" s="158"/>
      <c r="X55" s="158"/>
      <c r="Y55" s="158"/>
      <c r="Z55" s="158"/>
      <c r="AA55" s="158"/>
    </row>
    <row r="56" spans="2:27" ht="16.5">
      <c r="B56" s="142" t="s">
        <v>2</v>
      </c>
      <c r="C56" s="156">
        <f>SUM(C44:C55)</f>
        <v>7702282624.750002</v>
      </c>
      <c r="D56" s="157">
        <f aca="true" t="shared" si="6" ref="D56:J56">SUM(D44:D55)</f>
        <v>40826380.449999996</v>
      </c>
      <c r="E56" s="156">
        <f t="shared" si="6"/>
        <v>6668756.75</v>
      </c>
      <c r="F56" s="157">
        <f t="shared" si="6"/>
        <v>135062.25</v>
      </c>
      <c r="G56" s="156">
        <f t="shared" si="6"/>
        <v>819048.16</v>
      </c>
      <c r="H56" s="157">
        <f t="shared" si="6"/>
        <v>5030.130000000001</v>
      </c>
      <c r="I56" s="178">
        <f t="shared" si="6"/>
        <v>4748.1900000000005</v>
      </c>
      <c r="J56" s="157">
        <f t="shared" si="6"/>
        <v>4748190</v>
      </c>
      <c r="K56" s="178">
        <f aca="true" t="shared" si="7" ref="K56:R56">SUM(K44:K55)</f>
        <v>11996.859999999999</v>
      </c>
      <c r="L56" s="157">
        <f t="shared" si="7"/>
        <v>11996860</v>
      </c>
      <c r="M56" s="178">
        <f t="shared" si="7"/>
        <v>0</v>
      </c>
      <c r="N56" s="157">
        <f t="shared" si="7"/>
        <v>0</v>
      </c>
      <c r="O56" s="178">
        <f t="shared" si="7"/>
        <v>0</v>
      </c>
      <c r="P56" s="157">
        <f t="shared" si="7"/>
        <v>0</v>
      </c>
      <c r="Q56" s="178">
        <f t="shared" si="7"/>
        <v>2848.48</v>
      </c>
      <c r="R56" s="157">
        <f t="shared" si="7"/>
        <v>2848480</v>
      </c>
      <c r="S56" s="158"/>
      <c r="T56" s="158"/>
      <c r="U56" s="158"/>
      <c r="V56" s="158"/>
      <c r="W56" s="158"/>
      <c r="X56" s="158"/>
      <c r="Y56" s="158"/>
      <c r="Z56" s="158"/>
      <c r="AA56" s="158"/>
    </row>
    <row r="57" spans="2:27" ht="16.5">
      <c r="B57" s="167">
        <v>44562</v>
      </c>
      <c r="C57" s="144">
        <v>1080892444.31</v>
      </c>
      <c r="D57" s="145">
        <v>6887222.19</v>
      </c>
      <c r="E57" s="144">
        <v>710208.8</v>
      </c>
      <c r="F57" s="145">
        <v>16759</v>
      </c>
      <c r="G57" s="144">
        <v>69463.51</v>
      </c>
      <c r="H57" s="171">
        <v>431.32</v>
      </c>
      <c r="I57" s="147">
        <v>511.82</v>
      </c>
      <c r="J57" s="145">
        <v>511820</v>
      </c>
      <c r="K57" s="147">
        <v>953.11</v>
      </c>
      <c r="L57" s="145">
        <v>953110</v>
      </c>
      <c r="M57" s="147"/>
      <c r="N57" s="145"/>
      <c r="O57" s="147"/>
      <c r="P57" s="145"/>
      <c r="Q57" s="147">
        <v>908.2</v>
      </c>
      <c r="R57" s="145">
        <v>908200</v>
      </c>
      <c r="S57" s="158"/>
      <c r="T57" s="158"/>
      <c r="U57" s="158"/>
      <c r="V57" s="158"/>
      <c r="W57" s="158"/>
      <c r="X57" s="158"/>
      <c r="Y57" s="158"/>
      <c r="Z57" s="158"/>
      <c r="AA57" s="158"/>
    </row>
    <row r="58" spans="2:27" ht="16.5">
      <c r="B58" s="168">
        <v>44593</v>
      </c>
      <c r="C58" s="148">
        <v>1113845693.49</v>
      </c>
      <c r="D58" s="149">
        <v>4636714.13</v>
      </c>
      <c r="E58" s="148">
        <v>668926.2</v>
      </c>
      <c r="F58" s="149">
        <v>16506</v>
      </c>
      <c r="G58" s="148">
        <v>84825.3</v>
      </c>
      <c r="H58" s="172">
        <v>526.7</v>
      </c>
      <c r="I58" s="151">
        <v>409.2</v>
      </c>
      <c r="J58" s="149">
        <v>409200</v>
      </c>
      <c r="K58" s="151">
        <v>1394.25</v>
      </c>
      <c r="L58" s="149">
        <v>1394250</v>
      </c>
      <c r="M58" s="151"/>
      <c r="N58" s="149"/>
      <c r="O58" s="151"/>
      <c r="P58" s="149"/>
      <c r="Q58" s="151">
        <v>785.5</v>
      </c>
      <c r="R58" s="149">
        <v>785500</v>
      </c>
      <c r="S58" s="158"/>
      <c r="T58" s="158"/>
      <c r="U58" s="158"/>
      <c r="V58" s="158"/>
      <c r="W58" s="158"/>
      <c r="X58" s="158"/>
      <c r="Y58" s="158"/>
      <c r="Z58" s="158"/>
      <c r="AA58" s="158"/>
    </row>
    <row r="59" spans="2:27" ht="16.5">
      <c r="B59" s="167">
        <v>44621</v>
      </c>
      <c r="C59" s="144">
        <v>1081455997.09</v>
      </c>
      <c r="D59" s="145">
        <v>7126029.65</v>
      </c>
      <c r="E59" s="144">
        <v>690044.3</v>
      </c>
      <c r="F59" s="145">
        <v>18143</v>
      </c>
      <c r="G59" s="144">
        <v>122364.55</v>
      </c>
      <c r="H59" s="171">
        <v>759.8</v>
      </c>
      <c r="I59" s="147">
        <v>190.49</v>
      </c>
      <c r="J59" s="145">
        <v>190490</v>
      </c>
      <c r="K59" s="147">
        <v>1685.8</v>
      </c>
      <c r="L59" s="145">
        <v>1685800</v>
      </c>
      <c r="M59" s="147"/>
      <c r="N59" s="145"/>
      <c r="O59" s="147"/>
      <c r="P59" s="145"/>
      <c r="Q59" s="147">
        <v>538.18</v>
      </c>
      <c r="R59" s="145">
        <v>538180</v>
      </c>
      <c r="S59" s="158"/>
      <c r="T59" s="158"/>
      <c r="U59" s="158"/>
      <c r="V59" s="158"/>
      <c r="W59" s="158"/>
      <c r="X59" s="158"/>
      <c r="Y59" s="158"/>
      <c r="Z59" s="158"/>
      <c r="AA59" s="158"/>
    </row>
    <row r="60" spans="2:27" ht="16.5">
      <c r="B60" s="168">
        <v>44652</v>
      </c>
      <c r="C60" s="148">
        <v>964937715.47</v>
      </c>
      <c r="D60" s="149">
        <v>6393794.22</v>
      </c>
      <c r="E60" s="148">
        <v>808806.73</v>
      </c>
      <c r="F60" s="149">
        <v>21265.49</v>
      </c>
      <c r="G60" s="148">
        <v>144753.91</v>
      </c>
      <c r="H60" s="172">
        <v>898.82</v>
      </c>
      <c r="I60" s="151">
        <v>265.91</v>
      </c>
      <c r="J60" s="149">
        <v>265910</v>
      </c>
      <c r="K60" s="151">
        <v>1825.95</v>
      </c>
      <c r="L60" s="149">
        <v>1825950</v>
      </c>
      <c r="M60" s="151"/>
      <c r="N60" s="149"/>
      <c r="O60" s="151"/>
      <c r="P60" s="149"/>
      <c r="Q60" s="151">
        <v>921.23</v>
      </c>
      <c r="R60" s="149">
        <v>921230</v>
      </c>
      <c r="S60" s="158"/>
      <c r="T60" s="158"/>
      <c r="U60" s="158"/>
      <c r="V60" s="158"/>
      <c r="W60" s="158"/>
      <c r="X60" s="158"/>
      <c r="Y60" s="158"/>
      <c r="Z60" s="158"/>
      <c r="AA60" s="158"/>
    </row>
    <row r="61" spans="2:27" ht="16.5">
      <c r="B61" s="167">
        <v>44682</v>
      </c>
      <c r="C61" s="144">
        <v>1033887211.59</v>
      </c>
      <c r="D61" s="145">
        <v>6718883.59</v>
      </c>
      <c r="E61" s="144">
        <v>732951.31</v>
      </c>
      <c r="F61" s="145">
        <v>19271.06</v>
      </c>
      <c r="G61" s="144">
        <v>111169.87</v>
      </c>
      <c r="H61" s="171">
        <v>690.28</v>
      </c>
      <c r="I61" s="147">
        <v>277.47</v>
      </c>
      <c r="J61" s="145">
        <v>277470</v>
      </c>
      <c r="K61" s="147">
        <v>1542.29</v>
      </c>
      <c r="L61" s="145">
        <v>1542290</v>
      </c>
      <c r="M61" s="147"/>
      <c r="N61" s="145"/>
      <c r="O61" s="147"/>
      <c r="P61" s="145"/>
      <c r="Q61" s="147">
        <v>826.72</v>
      </c>
      <c r="R61" s="145">
        <v>826720</v>
      </c>
      <c r="S61" s="158"/>
      <c r="T61" s="158"/>
      <c r="U61" s="158"/>
      <c r="V61" s="158"/>
      <c r="W61" s="158"/>
      <c r="X61" s="158"/>
      <c r="Y61" s="158"/>
      <c r="Z61" s="158"/>
      <c r="AA61" s="158"/>
    </row>
    <row r="62" spans="2:27" ht="16.5">
      <c r="B62" s="168">
        <v>44713</v>
      </c>
      <c r="C62" s="148">
        <v>957528690.1</v>
      </c>
      <c r="D62" s="149">
        <v>6328249.39</v>
      </c>
      <c r="E62" s="148">
        <v>780978.95</v>
      </c>
      <c r="F62" s="149">
        <v>20533.83</v>
      </c>
      <c r="G62" s="148">
        <v>106932.14</v>
      </c>
      <c r="H62" s="172">
        <v>663.97</v>
      </c>
      <c r="I62" s="151">
        <v>263.01</v>
      </c>
      <c r="J62" s="149">
        <v>263010</v>
      </c>
      <c r="K62" s="151">
        <v>1396.25</v>
      </c>
      <c r="L62" s="149">
        <v>1396250</v>
      </c>
      <c r="M62" s="151"/>
      <c r="N62" s="149"/>
      <c r="O62" s="151"/>
      <c r="P62" s="149"/>
      <c r="Q62" s="151"/>
      <c r="R62" s="149"/>
      <c r="S62" s="158"/>
      <c r="T62" s="158"/>
      <c r="U62" s="158"/>
      <c r="V62" s="158"/>
      <c r="W62" s="158"/>
      <c r="X62" s="158"/>
      <c r="Y62" s="158"/>
      <c r="Z62" s="158"/>
      <c r="AA62" s="158"/>
    </row>
    <row r="63" spans="2:27" ht="16.5">
      <c r="B63" s="167">
        <v>44743</v>
      </c>
      <c r="C63" s="144">
        <v>1050915258.05</v>
      </c>
      <c r="D63" s="145">
        <v>5046486.9</v>
      </c>
      <c r="E63" s="144">
        <v>868452.83</v>
      </c>
      <c r="F63" s="145">
        <v>22833.73</v>
      </c>
      <c r="G63" s="144">
        <v>106543.68</v>
      </c>
      <c r="H63" s="171">
        <v>661.56</v>
      </c>
      <c r="I63" s="147">
        <v>285.68</v>
      </c>
      <c r="J63" s="145">
        <v>285680</v>
      </c>
      <c r="K63" s="147">
        <v>1935.69</v>
      </c>
      <c r="L63" s="145">
        <v>1935690</v>
      </c>
      <c r="M63" s="147"/>
      <c r="N63" s="145"/>
      <c r="O63" s="147"/>
      <c r="P63" s="145"/>
      <c r="Q63" s="147">
        <v>491.18</v>
      </c>
      <c r="R63" s="145">
        <v>491180</v>
      </c>
      <c r="S63" s="158"/>
      <c r="T63" s="158"/>
      <c r="U63" s="158"/>
      <c r="V63" s="158"/>
      <c r="W63" s="158"/>
      <c r="X63" s="158"/>
      <c r="Y63" s="158"/>
      <c r="Z63" s="158"/>
      <c r="AA63" s="158"/>
    </row>
    <row r="64" spans="2:27" ht="16.5">
      <c r="B64" s="168">
        <v>44774</v>
      </c>
      <c r="C64" s="148">
        <v>1042944184.21</v>
      </c>
      <c r="D64" s="149">
        <v>7297084.76</v>
      </c>
      <c r="E64" s="148">
        <v>847617.31</v>
      </c>
      <c r="F64" s="149">
        <v>22285.91</v>
      </c>
      <c r="G64" s="148">
        <v>109262.89</v>
      </c>
      <c r="H64" s="172">
        <v>678.44</v>
      </c>
      <c r="I64" s="151">
        <v>209.84</v>
      </c>
      <c r="J64" s="149">
        <v>209840</v>
      </c>
      <c r="K64" s="151">
        <v>572.93</v>
      </c>
      <c r="L64" s="149">
        <v>572930</v>
      </c>
      <c r="M64" s="151"/>
      <c r="N64" s="149"/>
      <c r="O64" s="151"/>
      <c r="P64" s="149"/>
      <c r="Q64" s="151">
        <v>374.87</v>
      </c>
      <c r="R64" s="149">
        <v>374870</v>
      </c>
      <c r="S64" s="158"/>
      <c r="T64" s="158"/>
      <c r="U64" s="158"/>
      <c r="V64" s="158"/>
      <c r="W64" s="158"/>
      <c r="X64" s="158"/>
      <c r="Y64" s="158"/>
      <c r="Z64" s="158"/>
      <c r="AA64" s="158"/>
    </row>
    <row r="65" spans="2:27" ht="16.5">
      <c r="B65" s="167">
        <v>44805</v>
      </c>
      <c r="C65" s="144">
        <v>1054124327.17</v>
      </c>
      <c r="D65" s="145">
        <v>7387776.83</v>
      </c>
      <c r="E65" s="144">
        <v>781967.8</v>
      </c>
      <c r="F65" s="145">
        <v>20559.83</v>
      </c>
      <c r="G65" s="144">
        <v>106684.94</v>
      </c>
      <c r="H65" s="171">
        <v>662.44</v>
      </c>
      <c r="I65" s="147">
        <v>173.41</v>
      </c>
      <c r="J65" s="145">
        <v>173410</v>
      </c>
      <c r="K65" s="147">
        <v>1446.24</v>
      </c>
      <c r="L65" s="145">
        <v>1446240</v>
      </c>
      <c r="M65" s="147"/>
      <c r="N65" s="145"/>
      <c r="O65" s="147"/>
      <c r="P65" s="145"/>
      <c r="Q65" s="147">
        <v>615.73</v>
      </c>
      <c r="R65" s="145">
        <v>615730</v>
      </c>
      <c r="S65" s="158"/>
      <c r="T65" s="158"/>
      <c r="U65" s="158"/>
      <c r="V65" s="158"/>
      <c r="W65" s="158"/>
      <c r="X65" s="158"/>
      <c r="Y65" s="158"/>
      <c r="Z65" s="158"/>
      <c r="AA65" s="158"/>
    </row>
    <row r="66" spans="2:27" ht="16.5">
      <c r="B66" s="168">
        <v>44835</v>
      </c>
      <c r="C66" s="163">
        <v>1102248818.40058</v>
      </c>
      <c r="D66" s="164">
        <v>7678833.375258315</v>
      </c>
      <c r="E66" s="163">
        <v>827028.987</v>
      </c>
      <c r="F66" s="164">
        <v>21744.593478378538</v>
      </c>
      <c r="G66" s="163">
        <v>112653.08</v>
      </c>
      <c r="H66" s="179">
        <v>699.4945165823999</v>
      </c>
      <c r="I66" s="163">
        <v>176.69</v>
      </c>
      <c r="J66" s="164">
        <v>176690</v>
      </c>
      <c r="K66" s="163">
        <v>1868.36</v>
      </c>
      <c r="L66" s="164">
        <v>1868360</v>
      </c>
      <c r="M66" s="163"/>
      <c r="N66" s="164"/>
      <c r="O66" s="163"/>
      <c r="P66" s="164"/>
      <c r="Q66" s="163">
        <v>800.02</v>
      </c>
      <c r="R66" s="164">
        <v>800020</v>
      </c>
      <c r="S66" s="158"/>
      <c r="T66" s="158"/>
      <c r="U66" s="158"/>
      <c r="V66" s="158"/>
      <c r="W66" s="158"/>
      <c r="X66" s="158"/>
      <c r="Y66" s="158"/>
      <c r="Z66" s="158"/>
      <c r="AA66" s="158"/>
    </row>
    <row r="67" spans="2:27" ht="16.5">
      <c r="B67" s="167">
        <v>44866</v>
      </c>
      <c r="C67" s="165">
        <v>1173014906.1888099</v>
      </c>
      <c r="D67" s="166">
        <v>8374096.855599936</v>
      </c>
      <c r="E67" s="165">
        <v>697672.175</v>
      </c>
      <c r="F67" s="166">
        <v>18343.4898474135</v>
      </c>
      <c r="G67" s="165">
        <v>124695.305</v>
      </c>
      <c r="H67" s="180">
        <v>774.2680634303999</v>
      </c>
      <c r="I67" s="165">
        <v>189.89</v>
      </c>
      <c r="J67" s="166">
        <v>189890</v>
      </c>
      <c r="K67" s="165">
        <v>1781.95</v>
      </c>
      <c r="L67" s="166">
        <v>1781950</v>
      </c>
      <c r="M67" s="165"/>
      <c r="N67" s="166"/>
      <c r="O67" s="165"/>
      <c r="P67" s="166"/>
      <c r="Q67" s="165">
        <v>1297.49</v>
      </c>
      <c r="R67" s="166">
        <v>1297490</v>
      </c>
      <c r="S67" s="158"/>
      <c r="T67" s="158"/>
      <c r="U67" s="158"/>
      <c r="V67" s="158"/>
      <c r="W67" s="158"/>
      <c r="X67" s="158"/>
      <c r="Y67" s="158"/>
      <c r="Z67" s="158"/>
      <c r="AA67" s="158"/>
    </row>
    <row r="68" spans="2:27" ht="16.5">
      <c r="B68" s="168">
        <v>44896</v>
      </c>
      <c r="C68" s="163">
        <v>974455694.4084799</v>
      </c>
      <c r="D68" s="164">
        <v>6593994.9302643305</v>
      </c>
      <c r="E68" s="163">
        <v>769784.2720000001</v>
      </c>
      <c r="F68" s="164">
        <v>20239.491388818242</v>
      </c>
      <c r="G68" s="163">
        <v>131263.792</v>
      </c>
      <c r="H68" s="179">
        <v>815.0536383897598</v>
      </c>
      <c r="I68" s="163">
        <v>207.24</v>
      </c>
      <c r="J68" s="164">
        <v>207240</v>
      </c>
      <c r="K68" s="163">
        <v>806.69</v>
      </c>
      <c r="L68" s="164">
        <v>806690</v>
      </c>
      <c r="M68" s="163"/>
      <c r="N68" s="164"/>
      <c r="O68" s="163"/>
      <c r="P68" s="164"/>
      <c r="Q68" s="163">
        <v>1447.61</v>
      </c>
      <c r="R68" s="164">
        <v>1447610</v>
      </c>
      <c r="S68" s="158"/>
      <c r="T68" s="158"/>
      <c r="U68" s="158"/>
      <c r="V68" s="158"/>
      <c r="W68" s="158"/>
      <c r="X68" s="158"/>
      <c r="Y68" s="158"/>
      <c r="Z68" s="158"/>
      <c r="AA68" s="158"/>
    </row>
    <row r="69" spans="2:27" ht="16.5">
      <c r="B69" s="195" t="s">
        <v>2</v>
      </c>
      <c r="C69" s="152">
        <f>SUM(C57:C68)</f>
        <v>12630250940.47787</v>
      </c>
      <c r="D69" s="153">
        <f aca="true" t="shared" si="8" ref="D69:J69">SUM(D57:D68)</f>
        <v>80469166.82112257</v>
      </c>
      <c r="E69" s="152">
        <f t="shared" si="8"/>
        <v>9184439.663999999</v>
      </c>
      <c r="F69" s="153">
        <f t="shared" si="8"/>
        <v>238485.42471461033</v>
      </c>
      <c r="G69" s="174">
        <f t="shared" si="8"/>
        <v>1330612.967</v>
      </c>
      <c r="H69" s="174">
        <f t="shared" si="8"/>
        <v>8262.146218402562</v>
      </c>
      <c r="I69" s="152">
        <f t="shared" si="8"/>
        <v>3160.6499999999996</v>
      </c>
      <c r="J69" s="153">
        <f t="shared" si="8"/>
        <v>3160650</v>
      </c>
      <c r="K69" s="152">
        <f aca="true" t="shared" si="9" ref="K69:R69">SUM(K57:K68)</f>
        <v>17209.51</v>
      </c>
      <c r="L69" s="153">
        <f t="shared" si="9"/>
        <v>17209510</v>
      </c>
      <c r="M69" s="152">
        <f t="shared" si="9"/>
        <v>0</v>
      </c>
      <c r="N69" s="153">
        <f t="shared" si="9"/>
        <v>0</v>
      </c>
      <c r="O69" s="152">
        <f t="shared" si="9"/>
        <v>0</v>
      </c>
      <c r="P69" s="153">
        <f t="shared" si="9"/>
        <v>0</v>
      </c>
      <c r="Q69" s="152">
        <f t="shared" si="9"/>
        <v>9006.730000000001</v>
      </c>
      <c r="R69" s="153">
        <f t="shared" si="9"/>
        <v>9006730</v>
      </c>
      <c r="S69" s="158"/>
      <c r="T69" s="158"/>
      <c r="U69" s="158"/>
      <c r="V69" s="158"/>
      <c r="W69" s="158"/>
      <c r="X69" s="158"/>
      <c r="Y69" s="158"/>
      <c r="Z69" s="158"/>
      <c r="AA69" s="158"/>
    </row>
    <row r="70" spans="2:27" ht="16.5">
      <c r="B70" s="191">
        <v>44927</v>
      </c>
      <c r="C70" s="181">
        <v>1013833431.4310302</v>
      </c>
      <c r="D70" s="182">
        <v>7899787.7295569405</v>
      </c>
      <c r="E70" s="183">
        <v>600945.92</v>
      </c>
      <c r="F70" s="182">
        <v>15800.322525926402</v>
      </c>
      <c r="G70" s="183">
        <v>103471.324</v>
      </c>
      <c r="H70" s="182">
        <v>642.4824226867199</v>
      </c>
      <c r="I70" s="183">
        <v>164.81</v>
      </c>
      <c r="J70" s="184">
        <v>164810</v>
      </c>
      <c r="K70" s="183">
        <v>1402.09</v>
      </c>
      <c r="L70" s="184">
        <v>1402090</v>
      </c>
      <c r="M70" s="183"/>
      <c r="N70" s="184"/>
      <c r="O70" s="183"/>
      <c r="P70" s="184"/>
      <c r="Q70" s="183">
        <v>1594.17</v>
      </c>
      <c r="R70" s="184">
        <v>1594170</v>
      </c>
      <c r="S70" s="158"/>
      <c r="T70" s="158"/>
      <c r="U70" s="158"/>
      <c r="V70" s="158"/>
      <c r="W70" s="158"/>
      <c r="X70" s="158"/>
      <c r="Y70" s="158"/>
      <c r="Z70" s="158"/>
      <c r="AA70" s="158"/>
    </row>
    <row r="71" spans="2:27" ht="16.5">
      <c r="B71" s="192">
        <v>44958</v>
      </c>
      <c r="C71" s="187">
        <v>812405123.3864101</v>
      </c>
      <c r="D71" s="188">
        <v>5793383.8980164835</v>
      </c>
      <c r="E71" s="187">
        <v>622240.5210000001</v>
      </c>
      <c r="F71" s="188">
        <v>16360.20911915082</v>
      </c>
      <c r="G71" s="187">
        <v>119292.195</v>
      </c>
      <c r="H71" s="188">
        <v>740.7186405696</v>
      </c>
      <c r="I71" s="187">
        <v>189.62</v>
      </c>
      <c r="J71" s="189">
        <v>189620</v>
      </c>
      <c r="K71" s="187">
        <v>1609.84</v>
      </c>
      <c r="L71" s="189">
        <v>1609840</v>
      </c>
      <c r="M71" s="187"/>
      <c r="N71" s="189"/>
      <c r="O71" s="187"/>
      <c r="P71" s="189"/>
      <c r="Q71" s="187">
        <v>1100.05</v>
      </c>
      <c r="R71" s="189">
        <v>1100050</v>
      </c>
      <c r="S71" s="158"/>
      <c r="T71" s="158"/>
      <c r="U71" s="158"/>
      <c r="V71" s="158"/>
      <c r="W71" s="158"/>
      <c r="X71" s="158"/>
      <c r="Y71" s="158"/>
      <c r="Z71" s="158"/>
      <c r="AA71" s="158"/>
    </row>
    <row r="72" spans="2:27" ht="16.5">
      <c r="B72" s="193">
        <v>44986</v>
      </c>
      <c r="C72" s="183">
        <v>907419059.9183501</v>
      </c>
      <c r="D72" s="185">
        <v>6468986.905178927</v>
      </c>
      <c r="E72" s="183">
        <v>747465.542</v>
      </c>
      <c r="F72" s="185">
        <v>19652.67796579164</v>
      </c>
      <c r="G72" s="183">
        <v>128368.008</v>
      </c>
      <c r="H72" s="185">
        <v>797.0729047142398</v>
      </c>
      <c r="I72" s="183">
        <v>289.6</v>
      </c>
      <c r="J72" s="186">
        <v>289600</v>
      </c>
      <c r="K72" s="183">
        <v>1962.64</v>
      </c>
      <c r="L72" s="186">
        <v>1962640</v>
      </c>
      <c r="M72" s="183">
        <v>139.11</v>
      </c>
      <c r="N72" s="186">
        <v>139110</v>
      </c>
      <c r="O72" s="183"/>
      <c r="P72" s="186"/>
      <c r="Q72" s="183">
        <v>1194.42</v>
      </c>
      <c r="R72" s="186">
        <v>1194420</v>
      </c>
      <c r="S72" s="158"/>
      <c r="T72" s="158"/>
      <c r="U72" s="158"/>
      <c r="V72" s="158"/>
      <c r="W72" s="158"/>
      <c r="X72" s="158"/>
      <c r="Y72" s="158"/>
      <c r="Z72" s="158"/>
      <c r="AA72" s="158"/>
    </row>
    <row r="73" spans="2:27" ht="16.5">
      <c r="B73" s="192">
        <v>45017</v>
      </c>
      <c r="C73" s="187">
        <v>865326046.4221902</v>
      </c>
      <c r="D73" s="188">
        <v>5897278.469465207</v>
      </c>
      <c r="E73" s="187">
        <v>620510.113</v>
      </c>
      <c r="F73" s="189">
        <v>16314.71250524346</v>
      </c>
      <c r="G73" s="187">
        <v>129957.158</v>
      </c>
      <c r="H73" s="189">
        <v>806.94038202624</v>
      </c>
      <c r="I73" s="187">
        <v>399.91</v>
      </c>
      <c r="J73" s="189">
        <v>399910</v>
      </c>
      <c r="K73" s="187">
        <v>1635.72</v>
      </c>
      <c r="L73" s="189">
        <v>1635720</v>
      </c>
      <c r="M73" s="187">
        <v>627.22</v>
      </c>
      <c r="N73" s="189">
        <v>627220</v>
      </c>
      <c r="O73" s="187"/>
      <c r="P73" s="189"/>
      <c r="Q73" s="187">
        <v>1411.63</v>
      </c>
      <c r="R73" s="189">
        <v>1411630</v>
      </c>
      <c r="S73" s="158"/>
      <c r="T73" s="158"/>
      <c r="U73" s="158"/>
      <c r="V73" s="158"/>
      <c r="W73" s="158"/>
      <c r="X73" s="158"/>
      <c r="Y73" s="158"/>
      <c r="Z73" s="158"/>
      <c r="AA73" s="158"/>
    </row>
    <row r="74" spans="2:27" ht="16.5">
      <c r="B74" s="193">
        <v>45047</v>
      </c>
      <c r="C74" s="187">
        <v>924379198.3349801</v>
      </c>
      <c r="D74" s="188">
        <v>6393415.404808761</v>
      </c>
      <c r="E74" s="183">
        <v>609915.779</v>
      </c>
      <c r="F74" s="186">
        <v>16036.16182609518</v>
      </c>
      <c r="G74" s="183">
        <v>102129.375</v>
      </c>
      <c r="H74" s="186">
        <v>634.1498856</v>
      </c>
      <c r="I74" s="183">
        <v>394.25</v>
      </c>
      <c r="J74" s="186">
        <v>394250</v>
      </c>
      <c r="K74" s="183">
        <v>1905.19</v>
      </c>
      <c r="L74" s="186">
        <v>1905190</v>
      </c>
      <c r="M74" s="183">
        <v>631.16</v>
      </c>
      <c r="N74" s="186">
        <v>631160</v>
      </c>
      <c r="O74" s="183"/>
      <c r="P74" s="186"/>
      <c r="Q74" s="183">
        <v>1779.74</v>
      </c>
      <c r="R74" s="186">
        <v>1779740</v>
      </c>
      <c r="S74" s="158"/>
      <c r="T74" s="158"/>
      <c r="U74" s="158"/>
      <c r="V74" s="158"/>
      <c r="W74" s="158"/>
      <c r="X74" s="158"/>
      <c r="Y74" s="158"/>
      <c r="Z74" s="158"/>
      <c r="AA74" s="158"/>
    </row>
    <row r="75" spans="2:27" ht="16.5">
      <c r="B75" s="192">
        <v>45078</v>
      </c>
      <c r="C75" s="230">
        <v>970889317.6821598</v>
      </c>
      <c r="D75" s="231">
        <v>6573741.319343684</v>
      </c>
      <c r="E75" s="161">
        <v>704099.405</v>
      </c>
      <c r="F75" s="190">
        <v>18512.4772780101</v>
      </c>
      <c r="G75" s="161">
        <v>92029.443</v>
      </c>
      <c r="H75" s="190">
        <v>571.4365798310399</v>
      </c>
      <c r="I75" s="161">
        <v>457.82</v>
      </c>
      <c r="J75" s="189">
        <v>457820</v>
      </c>
      <c r="K75" s="161">
        <v>1030.78</v>
      </c>
      <c r="L75" s="189">
        <v>1030780</v>
      </c>
      <c r="M75" s="187">
        <v>80.83</v>
      </c>
      <c r="N75" s="189">
        <v>80830</v>
      </c>
      <c r="O75" s="161"/>
      <c r="P75" s="189"/>
      <c r="Q75" s="161">
        <v>1410.68</v>
      </c>
      <c r="R75" s="189">
        <v>1410680</v>
      </c>
      <c r="AA75" s="158"/>
    </row>
    <row r="76" spans="2:27" ht="16.5">
      <c r="B76" s="193">
        <v>45108</v>
      </c>
      <c r="C76" s="232">
        <f>'[2]Industries'!B229</f>
        <v>1126094036.4092803</v>
      </c>
      <c r="D76" s="233">
        <f>'[2]Industries'!C229</f>
        <v>7608923.494365161</v>
      </c>
      <c r="E76" s="183">
        <v>768901.411</v>
      </c>
      <c r="F76" s="185">
        <v>20216.27883660462</v>
      </c>
      <c r="G76" s="183">
        <f>'[1]Industries'!L229</f>
        <v>99445.4771</v>
      </c>
      <c r="H76" s="186">
        <f>'[1]Industries'!M229</f>
        <v>617.4848120474879</v>
      </c>
      <c r="I76" s="169">
        <v>436.42</v>
      </c>
      <c r="J76" s="186">
        <v>436420</v>
      </c>
      <c r="K76" s="169">
        <v>1402.28</v>
      </c>
      <c r="L76" s="186">
        <v>1402280</v>
      </c>
      <c r="M76" s="185">
        <v>321.14</v>
      </c>
      <c r="N76" s="186">
        <v>321140</v>
      </c>
      <c r="O76" s="169"/>
      <c r="P76" s="186"/>
      <c r="Q76" s="169">
        <v>1078.14</v>
      </c>
      <c r="R76" s="186">
        <v>1078140</v>
      </c>
      <c r="AA76" s="158"/>
    </row>
    <row r="77" spans="2:27" ht="16.5">
      <c r="B77" s="192">
        <v>45139</v>
      </c>
      <c r="C77" s="230">
        <f>'[2]Industries'!B230</f>
        <v>848549775.0649</v>
      </c>
      <c r="D77" s="231">
        <f>'[2]Industries'!C230</f>
        <v>6093808.132169251</v>
      </c>
      <c r="E77" s="234">
        <f>'[2]Industries'!G230</f>
        <v>743086.5516900001</v>
      </c>
      <c r="F77" s="236">
        <f>'[2]Industries'!H230</f>
        <v>19537.543713385192</v>
      </c>
      <c r="G77" s="234">
        <f>'[2]Industries'!L230</f>
        <v>91323.154</v>
      </c>
      <c r="H77" s="236">
        <f>'[2]Industries'!M230</f>
        <v>567.0510336691199</v>
      </c>
      <c r="I77" s="187">
        <v>479.29</v>
      </c>
      <c r="J77" s="189">
        <v>479290</v>
      </c>
      <c r="K77" s="187">
        <v>1647.65</v>
      </c>
      <c r="L77" s="189">
        <v>1647650</v>
      </c>
      <c r="M77" s="187">
        <v>882.8</v>
      </c>
      <c r="N77" s="189">
        <v>882800</v>
      </c>
      <c r="O77" s="187">
        <v>849.9</v>
      </c>
      <c r="P77" s="189">
        <v>849900</v>
      </c>
      <c r="Q77" s="161"/>
      <c r="R77" s="162"/>
      <c r="AA77" s="158"/>
    </row>
    <row r="78" spans="2:27" ht="16.5">
      <c r="B78" s="193">
        <v>45170</v>
      </c>
      <c r="C78" s="232"/>
      <c r="D78" s="233"/>
      <c r="E78" s="235">
        <f>'[2]Industries'!G231</f>
        <v>792420.831</v>
      </c>
      <c r="F78" s="237">
        <f>'[2]Industries'!H231</f>
        <v>20834.66130540102</v>
      </c>
      <c r="G78" s="235">
        <f>'[2]Industries'!L231</f>
        <v>91570.355</v>
      </c>
      <c r="H78" s="237">
        <f>'[2]Industries'!M231</f>
        <v>568.5859738943999</v>
      </c>
      <c r="I78" s="183">
        <v>547.3</v>
      </c>
      <c r="J78" s="186">
        <v>547300</v>
      </c>
      <c r="K78" s="183">
        <v>1632.51</v>
      </c>
      <c r="L78" s="186">
        <v>1632510</v>
      </c>
      <c r="M78" s="183">
        <v>976.84</v>
      </c>
      <c r="N78" s="186">
        <v>976840</v>
      </c>
      <c r="O78" s="183">
        <v>1173.01</v>
      </c>
      <c r="P78" s="186">
        <v>1173010</v>
      </c>
      <c r="Q78" s="159"/>
      <c r="R78" s="160"/>
      <c r="AA78" s="158"/>
    </row>
    <row r="79" spans="2:27" ht="16.5">
      <c r="B79" s="192">
        <v>45200</v>
      </c>
      <c r="C79" s="161"/>
      <c r="D79" s="190"/>
      <c r="E79" s="161"/>
      <c r="F79" s="190"/>
      <c r="G79" s="161"/>
      <c r="H79" s="190"/>
      <c r="I79" s="161"/>
      <c r="J79" s="162"/>
      <c r="K79" s="161"/>
      <c r="L79" s="162"/>
      <c r="M79" s="187"/>
      <c r="N79" s="189"/>
      <c r="O79" s="161"/>
      <c r="P79" s="162"/>
      <c r="Q79" s="161"/>
      <c r="R79" s="162"/>
      <c r="AA79" s="158"/>
    </row>
    <row r="80" spans="2:27" ht="16.5">
      <c r="B80" s="193">
        <v>45231</v>
      </c>
      <c r="C80" s="159"/>
      <c r="D80" s="169"/>
      <c r="E80" s="159"/>
      <c r="F80" s="169"/>
      <c r="G80" s="159"/>
      <c r="H80" s="169"/>
      <c r="I80" s="159"/>
      <c r="J80" s="160"/>
      <c r="K80" s="159"/>
      <c r="L80" s="160"/>
      <c r="M80" s="183"/>
      <c r="N80" s="186"/>
      <c r="O80" s="159"/>
      <c r="P80" s="160"/>
      <c r="Q80" s="159"/>
      <c r="R80" s="160"/>
      <c r="AA80" s="158"/>
    </row>
    <row r="81" spans="2:27" ht="16.5">
      <c r="B81" s="192">
        <v>45261</v>
      </c>
      <c r="C81" s="161"/>
      <c r="D81" s="190"/>
      <c r="E81" s="161"/>
      <c r="F81" s="190"/>
      <c r="G81" s="161"/>
      <c r="H81" s="190"/>
      <c r="I81" s="161"/>
      <c r="J81" s="162"/>
      <c r="K81" s="161"/>
      <c r="L81" s="162"/>
      <c r="M81" s="187"/>
      <c r="N81" s="189"/>
      <c r="O81" s="161"/>
      <c r="P81" s="162"/>
      <c r="Q81" s="161"/>
      <c r="R81" s="162"/>
      <c r="AA81" s="158"/>
    </row>
    <row r="82" spans="2:27" ht="16.5">
      <c r="B82" s="194" t="s">
        <v>2</v>
      </c>
      <c r="C82" s="178">
        <f aca="true" t="shared" si="10" ref="C82:J82">SUM(C70:C81)</f>
        <v>7468895988.649301</v>
      </c>
      <c r="D82" s="157">
        <f t="shared" si="10"/>
        <v>52729325.35290442</v>
      </c>
      <c r="E82" s="178">
        <f t="shared" si="10"/>
        <v>6209586.073690001</v>
      </c>
      <c r="F82" s="157">
        <f t="shared" si="10"/>
        <v>163265.04507560842</v>
      </c>
      <c r="G82" s="178">
        <f t="shared" si="10"/>
        <v>957586.4891</v>
      </c>
      <c r="H82" s="157">
        <f t="shared" si="10"/>
        <v>5945.922635038847</v>
      </c>
      <c r="I82" s="178">
        <f t="shared" si="10"/>
        <v>3359.0199999999995</v>
      </c>
      <c r="J82" s="157">
        <f t="shared" si="10"/>
        <v>3359020</v>
      </c>
      <c r="K82" s="178">
        <f aca="true" t="shared" si="11" ref="K82:R82">SUM(K70:K81)</f>
        <v>14228.7</v>
      </c>
      <c r="L82" s="157">
        <f t="shared" si="11"/>
        <v>14228700</v>
      </c>
      <c r="M82" s="178">
        <f t="shared" si="11"/>
        <v>3659.1000000000004</v>
      </c>
      <c r="N82" s="157">
        <f t="shared" si="11"/>
        <v>3659100</v>
      </c>
      <c r="O82" s="178">
        <f t="shared" si="11"/>
        <v>2022.9099999999999</v>
      </c>
      <c r="P82" s="157">
        <f t="shared" si="11"/>
        <v>2022910</v>
      </c>
      <c r="Q82" s="178">
        <f t="shared" si="11"/>
        <v>9568.83</v>
      </c>
      <c r="R82" s="157">
        <f t="shared" si="11"/>
        <v>9568830</v>
      </c>
      <c r="AA82" s="158"/>
    </row>
    <row r="83" ht="16.5">
      <c r="AA83" s="158"/>
    </row>
    <row r="84" spans="3:27" ht="16.5">
      <c r="C84" s="1"/>
      <c r="D84" s="1"/>
      <c r="AA84" s="158"/>
    </row>
    <row r="85" spans="3:27" ht="16.5">
      <c r="C85" s="1"/>
      <c r="D85" s="1"/>
      <c r="R85" s="158"/>
      <c r="S85" s="158"/>
      <c r="T85" s="158"/>
      <c r="U85" s="158"/>
      <c r="V85" s="158"/>
      <c r="W85" s="158"/>
      <c r="X85" s="158"/>
      <c r="Y85" s="158"/>
      <c r="Z85" s="158"/>
      <c r="AA85" s="158"/>
    </row>
    <row r="86" spans="3:27" ht="16.5">
      <c r="C86" s="1"/>
      <c r="D86" s="1"/>
      <c r="R86" s="158"/>
      <c r="S86" s="158"/>
      <c r="T86" s="158"/>
      <c r="U86" s="158"/>
      <c r="V86" s="158"/>
      <c r="W86" s="158"/>
      <c r="X86" s="158"/>
      <c r="Y86" s="158"/>
      <c r="Z86" s="158"/>
      <c r="AA86" s="158"/>
    </row>
    <row r="87" spans="3:27" ht="16.5">
      <c r="C87" s="1"/>
      <c r="D87" s="1"/>
      <c r="AA87" s="158"/>
    </row>
    <row r="88" spans="3:27" ht="16.5">
      <c r="C88" s="1"/>
      <c r="D88" s="1"/>
      <c r="AA88" s="158"/>
    </row>
    <row r="89" spans="3:27" ht="16.5">
      <c r="C89" s="1"/>
      <c r="D89" s="1"/>
      <c r="AA89" s="158"/>
    </row>
    <row r="90" spans="3:27" ht="16.5">
      <c r="C90" s="1"/>
      <c r="D90" s="1"/>
      <c r="AA90" s="158"/>
    </row>
    <row r="91" spans="3:4" ht="16.5">
      <c r="C91" s="1"/>
      <c r="D91" s="1"/>
    </row>
  </sheetData>
  <sheetProtection/>
  <mergeCells count="10">
    <mergeCell ref="M3:N3"/>
    <mergeCell ref="O3:P3"/>
    <mergeCell ref="Q3:R3"/>
    <mergeCell ref="B2:K2"/>
    <mergeCell ref="B3:B4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portrait" scale="50" r:id="rId1"/>
  <rowBreaks count="1" manualBreakCount="1">
    <brk id="4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21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9.00390625" style="63" customWidth="1"/>
    <col min="2" max="2" width="12.28125" style="63" customWidth="1"/>
    <col min="3" max="33" width="19.140625" style="63" customWidth="1"/>
    <col min="34" max="16384" width="9.00390625" style="63" customWidth="1"/>
  </cols>
  <sheetData>
    <row r="1" ht="16.5">
      <c r="A1" s="238" t="s">
        <v>356</v>
      </c>
    </row>
    <row r="2" spans="1:33" ht="16.5">
      <c r="A2" s="239" t="s">
        <v>19</v>
      </c>
      <c r="B2" s="239" t="s">
        <v>41</v>
      </c>
      <c r="C2" s="255" t="s">
        <v>289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78"/>
    </row>
    <row r="3" spans="1:33" ht="16.5">
      <c r="A3" s="240"/>
      <c r="B3" s="240"/>
      <c r="C3" s="241" t="s">
        <v>290</v>
      </c>
      <c r="D3" s="241" t="s">
        <v>291</v>
      </c>
      <c r="E3" s="242" t="s">
        <v>292</v>
      </c>
      <c r="F3" s="243" t="s">
        <v>293</v>
      </c>
      <c r="G3" s="242" t="s">
        <v>294</v>
      </c>
      <c r="H3" s="243" t="s">
        <v>295</v>
      </c>
      <c r="I3" s="242" t="s">
        <v>296</v>
      </c>
      <c r="J3" s="243" t="s">
        <v>297</v>
      </c>
      <c r="K3" s="242" t="s">
        <v>298</v>
      </c>
      <c r="L3" s="243" t="s">
        <v>299</v>
      </c>
      <c r="M3" s="242" t="s">
        <v>300</v>
      </c>
      <c r="N3" s="243" t="s">
        <v>301</v>
      </c>
      <c r="O3" s="242" t="s">
        <v>302</v>
      </c>
      <c r="P3" s="243" t="s">
        <v>303</v>
      </c>
      <c r="Q3" s="242" t="s">
        <v>304</v>
      </c>
      <c r="R3" s="243" t="s">
        <v>305</v>
      </c>
      <c r="S3" s="242" t="s">
        <v>306</v>
      </c>
      <c r="T3" s="243" t="s">
        <v>307</v>
      </c>
      <c r="U3" s="242" t="s">
        <v>308</v>
      </c>
      <c r="V3" s="243" t="s">
        <v>309</v>
      </c>
      <c r="W3" s="242" t="s">
        <v>310</v>
      </c>
      <c r="X3" s="243" t="s">
        <v>311</v>
      </c>
      <c r="Y3" s="242" t="s">
        <v>312</v>
      </c>
      <c r="Z3" s="243" t="s">
        <v>313</v>
      </c>
      <c r="AA3" s="242" t="s">
        <v>314</v>
      </c>
      <c r="AB3" s="243" t="s">
        <v>315</v>
      </c>
      <c r="AC3" s="242" t="s">
        <v>316</v>
      </c>
      <c r="AD3" s="243" t="s">
        <v>317</v>
      </c>
      <c r="AE3" s="242" t="s">
        <v>318</v>
      </c>
      <c r="AF3" s="244" t="s">
        <v>319</v>
      </c>
      <c r="AG3" s="244" t="s">
        <v>320</v>
      </c>
    </row>
    <row r="4" spans="1:33" ht="16.5">
      <c r="A4" s="273" t="s">
        <v>321</v>
      </c>
      <c r="B4" s="245" t="s">
        <v>322</v>
      </c>
      <c r="C4" s="246">
        <v>64.2</v>
      </c>
      <c r="D4" s="246">
        <v>43</v>
      </c>
      <c r="E4" s="97">
        <v>35.7</v>
      </c>
      <c r="F4" s="247">
        <v>1.2</v>
      </c>
      <c r="G4" s="97">
        <v>87.6</v>
      </c>
      <c r="H4" s="247">
        <v>75.9</v>
      </c>
      <c r="I4" s="97">
        <v>50.1</v>
      </c>
      <c r="J4" s="247">
        <v>83.8</v>
      </c>
      <c r="K4" s="97">
        <v>321.8</v>
      </c>
      <c r="L4" s="247">
        <v>306</v>
      </c>
      <c r="M4" s="97">
        <v>121.2</v>
      </c>
      <c r="N4" s="247">
        <v>215.8</v>
      </c>
      <c r="O4" s="97">
        <v>130</v>
      </c>
      <c r="P4" s="247">
        <v>188.3</v>
      </c>
      <c r="Q4" s="97">
        <v>140.7</v>
      </c>
      <c r="R4" s="247">
        <v>81.5</v>
      </c>
      <c r="S4" s="97">
        <v>102.1</v>
      </c>
      <c r="T4" s="247">
        <v>45.8</v>
      </c>
      <c r="U4" s="97">
        <v>9.1</v>
      </c>
      <c r="V4" s="247">
        <v>115</v>
      </c>
      <c r="W4" s="97">
        <v>169.1</v>
      </c>
      <c r="X4" s="247"/>
      <c r="Y4" s="97"/>
      <c r="Z4" s="247"/>
      <c r="AA4" s="97"/>
      <c r="AB4" s="247"/>
      <c r="AC4" s="97"/>
      <c r="AD4" s="247"/>
      <c r="AE4" s="97"/>
      <c r="AF4" s="248"/>
      <c r="AG4" s="248"/>
    </row>
    <row r="5" spans="1:33" ht="16.5">
      <c r="A5" s="276"/>
      <c r="B5" s="97" t="s">
        <v>323</v>
      </c>
      <c r="C5" s="246">
        <v>46</v>
      </c>
      <c r="D5" s="246">
        <v>27.4</v>
      </c>
      <c r="E5" s="97">
        <v>54.6</v>
      </c>
      <c r="F5" s="247">
        <v>60</v>
      </c>
      <c r="G5" s="97">
        <v>32.7</v>
      </c>
      <c r="H5" s="247">
        <v>10.4</v>
      </c>
      <c r="I5" s="97">
        <v>0.8</v>
      </c>
      <c r="J5" s="247">
        <v>98.5</v>
      </c>
      <c r="K5" s="97">
        <v>96.4</v>
      </c>
      <c r="L5" s="247">
        <v>75.2</v>
      </c>
      <c r="M5" s="97">
        <v>111.5</v>
      </c>
      <c r="N5" s="247">
        <v>127.3</v>
      </c>
      <c r="O5" s="97">
        <v>43</v>
      </c>
      <c r="P5" s="247">
        <v>82.6</v>
      </c>
      <c r="Q5" s="97">
        <v>146</v>
      </c>
      <c r="R5" s="247">
        <v>117.8</v>
      </c>
      <c r="S5" s="97">
        <v>60.8</v>
      </c>
      <c r="T5" s="247">
        <v>36.4</v>
      </c>
      <c r="U5" s="97">
        <v>16.6</v>
      </c>
      <c r="V5" s="247">
        <v>93.7</v>
      </c>
      <c r="W5" s="97">
        <v>71</v>
      </c>
      <c r="X5" s="247"/>
      <c r="Y5" s="97"/>
      <c r="Z5" s="247"/>
      <c r="AA5" s="97"/>
      <c r="AB5" s="247"/>
      <c r="AC5" s="97"/>
      <c r="AD5" s="247"/>
      <c r="AE5" s="97"/>
      <c r="AF5" s="248"/>
      <c r="AG5" s="248"/>
    </row>
    <row r="6" spans="1:33" ht="16.5">
      <c r="A6" s="276"/>
      <c r="B6" s="97" t="s">
        <v>324</v>
      </c>
      <c r="C6" s="246">
        <v>10.9</v>
      </c>
      <c r="D6" s="246">
        <v>63.6</v>
      </c>
      <c r="E6" s="97">
        <v>49</v>
      </c>
      <c r="F6" s="247">
        <v>170.3</v>
      </c>
      <c r="G6" s="97">
        <v>138</v>
      </c>
      <c r="H6" s="247">
        <v>222.3</v>
      </c>
      <c r="I6" s="97">
        <v>226.2</v>
      </c>
      <c r="J6" s="247">
        <v>391.7</v>
      </c>
      <c r="K6" s="97">
        <v>303.3</v>
      </c>
      <c r="L6" s="247">
        <v>123.5</v>
      </c>
      <c r="M6" s="97">
        <v>68.6</v>
      </c>
      <c r="N6" s="247">
        <v>165.2</v>
      </c>
      <c r="O6" s="97">
        <v>24.7</v>
      </c>
      <c r="P6" s="247">
        <v>122.6</v>
      </c>
      <c r="Q6" s="97">
        <v>75.3</v>
      </c>
      <c r="R6" s="247">
        <v>113.7</v>
      </c>
      <c r="S6" s="97">
        <v>160.9</v>
      </c>
      <c r="T6" s="247">
        <v>62.6</v>
      </c>
      <c r="U6" s="97">
        <v>62.6</v>
      </c>
      <c r="V6" s="247">
        <v>161.2</v>
      </c>
      <c r="W6" s="97">
        <v>82.5</v>
      </c>
      <c r="X6" s="247"/>
      <c r="Y6" s="97"/>
      <c r="Z6" s="247"/>
      <c r="AA6" s="97"/>
      <c r="AB6" s="247"/>
      <c r="AC6" s="97"/>
      <c r="AD6" s="247"/>
      <c r="AE6" s="97"/>
      <c r="AF6" s="248"/>
      <c r="AG6" s="248"/>
    </row>
    <row r="7" spans="1:33" ht="16.5">
      <c r="A7" s="276"/>
      <c r="B7" s="97" t="s">
        <v>325</v>
      </c>
      <c r="C7" s="246">
        <v>46.9</v>
      </c>
      <c r="D7" s="246">
        <v>154.3</v>
      </c>
      <c r="E7" s="97">
        <v>182.2</v>
      </c>
      <c r="F7" s="247">
        <v>218.6</v>
      </c>
      <c r="G7" s="97">
        <v>128.5</v>
      </c>
      <c r="H7" s="247">
        <v>195.1</v>
      </c>
      <c r="I7" s="97">
        <v>161</v>
      </c>
      <c r="J7" s="247">
        <v>80.6</v>
      </c>
      <c r="K7" s="97">
        <v>63</v>
      </c>
      <c r="L7" s="247">
        <v>86</v>
      </c>
      <c r="M7" s="97">
        <v>60.8</v>
      </c>
      <c r="N7" s="247">
        <v>94.2</v>
      </c>
      <c r="O7" s="97">
        <v>158.8</v>
      </c>
      <c r="P7" s="247">
        <v>150.5</v>
      </c>
      <c r="Q7" s="97">
        <v>79.3</v>
      </c>
      <c r="R7" s="247">
        <v>113.9</v>
      </c>
      <c r="S7" s="97">
        <v>293.9</v>
      </c>
      <c r="T7" s="247">
        <v>421</v>
      </c>
      <c r="U7" s="97">
        <v>343.8</v>
      </c>
      <c r="V7" s="247">
        <v>175.6</v>
      </c>
      <c r="W7" s="97">
        <v>208.9</v>
      </c>
      <c r="X7" s="247"/>
      <c r="Y7" s="97"/>
      <c r="Z7" s="247"/>
      <c r="AA7" s="97"/>
      <c r="AB7" s="247"/>
      <c r="AC7" s="97"/>
      <c r="AD7" s="247"/>
      <c r="AE7" s="97"/>
      <c r="AF7" s="248"/>
      <c r="AG7" s="248"/>
    </row>
    <row r="8" spans="1:33" ht="16.5">
      <c r="A8" s="276"/>
      <c r="B8" s="97" t="s">
        <v>0</v>
      </c>
      <c r="C8" s="246">
        <v>30.1</v>
      </c>
      <c r="D8" s="246">
        <v>122.7</v>
      </c>
      <c r="E8" s="97">
        <v>85.6</v>
      </c>
      <c r="F8" s="247">
        <v>293.1</v>
      </c>
      <c r="G8" s="97">
        <v>92.2</v>
      </c>
      <c r="H8" s="247">
        <v>256.6</v>
      </c>
      <c r="I8" s="97">
        <v>342.5</v>
      </c>
      <c r="J8" s="247">
        <v>100.4</v>
      </c>
      <c r="K8" s="97">
        <v>86.3</v>
      </c>
      <c r="L8" s="247">
        <v>1.3</v>
      </c>
      <c r="M8" s="97">
        <v>14</v>
      </c>
      <c r="N8" s="247">
        <v>16.4</v>
      </c>
      <c r="O8" s="97">
        <v>6</v>
      </c>
      <c r="P8" s="247">
        <v>16.2</v>
      </c>
      <c r="Q8" s="97">
        <v>14.5</v>
      </c>
      <c r="R8" s="247">
        <v>25.2</v>
      </c>
      <c r="S8" s="97">
        <v>329</v>
      </c>
      <c r="T8" s="247">
        <v>50.2</v>
      </c>
      <c r="U8" s="97">
        <v>159.2</v>
      </c>
      <c r="V8" s="247">
        <v>45</v>
      </c>
      <c r="W8" s="97">
        <v>28.3</v>
      </c>
      <c r="X8" s="247"/>
      <c r="Y8" s="97"/>
      <c r="Z8" s="247"/>
      <c r="AA8" s="97"/>
      <c r="AB8" s="247"/>
      <c r="AC8" s="97"/>
      <c r="AD8" s="247"/>
      <c r="AE8" s="97"/>
      <c r="AF8" s="248"/>
      <c r="AG8" s="248"/>
    </row>
    <row r="9" spans="1:33" ht="16.5">
      <c r="A9" s="276"/>
      <c r="B9" s="97" t="s">
        <v>326</v>
      </c>
      <c r="C9" s="246">
        <v>0</v>
      </c>
      <c r="D9" s="246">
        <v>1.4</v>
      </c>
      <c r="E9" s="97">
        <v>2.4</v>
      </c>
      <c r="F9" s="247">
        <v>33.6</v>
      </c>
      <c r="G9" s="97">
        <v>0</v>
      </c>
      <c r="H9" s="247">
        <v>5.3</v>
      </c>
      <c r="I9" s="97">
        <v>3.5</v>
      </c>
      <c r="J9" s="247">
        <v>6.2</v>
      </c>
      <c r="K9" s="97">
        <v>0.8</v>
      </c>
      <c r="L9" s="247">
        <v>0</v>
      </c>
      <c r="M9" s="97">
        <v>0</v>
      </c>
      <c r="N9" s="247">
        <v>0.5</v>
      </c>
      <c r="O9" s="97">
        <v>0</v>
      </c>
      <c r="P9" s="247">
        <v>0</v>
      </c>
      <c r="Q9" s="97">
        <v>0</v>
      </c>
      <c r="R9" s="247">
        <v>0</v>
      </c>
      <c r="S9" s="97">
        <v>29.7</v>
      </c>
      <c r="T9" s="247">
        <v>48.2</v>
      </c>
      <c r="U9" s="97">
        <v>25.8</v>
      </c>
      <c r="V9" s="247">
        <v>2.4</v>
      </c>
      <c r="W9" s="97">
        <v>18</v>
      </c>
      <c r="X9" s="247"/>
      <c r="Y9" s="97"/>
      <c r="Z9" s="247"/>
      <c r="AA9" s="97"/>
      <c r="AB9" s="247"/>
      <c r="AC9" s="97"/>
      <c r="AD9" s="247"/>
      <c r="AE9" s="97"/>
      <c r="AF9" s="248"/>
      <c r="AG9" s="248"/>
    </row>
    <row r="10" spans="1:33" ht="16.5">
      <c r="A10" s="276"/>
      <c r="B10" s="97" t="s">
        <v>327</v>
      </c>
      <c r="C10" s="246">
        <v>0</v>
      </c>
      <c r="D10" s="246">
        <v>2.2</v>
      </c>
      <c r="E10" s="97">
        <v>4.5</v>
      </c>
      <c r="F10" s="247">
        <v>111.2</v>
      </c>
      <c r="G10" s="97">
        <v>16.7</v>
      </c>
      <c r="H10" s="247">
        <v>12.3</v>
      </c>
      <c r="I10" s="97">
        <v>8.7</v>
      </c>
      <c r="J10" s="247">
        <v>0</v>
      </c>
      <c r="K10" s="97">
        <v>4</v>
      </c>
      <c r="L10" s="247">
        <v>0</v>
      </c>
      <c r="M10" s="97">
        <v>0</v>
      </c>
      <c r="N10" s="247">
        <v>0</v>
      </c>
      <c r="O10" s="97">
        <v>0.8</v>
      </c>
      <c r="P10" s="247">
        <v>0</v>
      </c>
      <c r="Q10" s="97">
        <v>0</v>
      </c>
      <c r="R10" s="247">
        <v>0</v>
      </c>
      <c r="S10" s="97">
        <v>41.4</v>
      </c>
      <c r="T10" s="247">
        <v>0</v>
      </c>
      <c r="U10" s="97">
        <v>1.8</v>
      </c>
      <c r="V10" s="247">
        <v>0</v>
      </c>
      <c r="W10" s="97">
        <v>0</v>
      </c>
      <c r="X10" s="247"/>
      <c r="Y10" s="97"/>
      <c r="Z10" s="247"/>
      <c r="AA10" s="97"/>
      <c r="AB10" s="247"/>
      <c r="AC10" s="97"/>
      <c r="AD10" s="247"/>
      <c r="AE10" s="97"/>
      <c r="AF10" s="248"/>
      <c r="AG10" s="248"/>
    </row>
    <row r="11" spans="1:33" ht="16.5">
      <c r="A11" s="276"/>
      <c r="B11" s="97" t="s">
        <v>328</v>
      </c>
      <c r="C11" s="246">
        <v>0</v>
      </c>
      <c r="D11" s="246">
        <v>0.7</v>
      </c>
      <c r="E11" s="97">
        <v>1.1</v>
      </c>
      <c r="F11" s="247">
        <v>98.7</v>
      </c>
      <c r="G11" s="97">
        <v>5.6</v>
      </c>
      <c r="H11" s="247">
        <v>12.1</v>
      </c>
      <c r="I11" s="97">
        <v>20.9</v>
      </c>
      <c r="J11" s="247">
        <v>0</v>
      </c>
      <c r="K11" s="97">
        <v>1.1</v>
      </c>
      <c r="L11" s="247">
        <v>0</v>
      </c>
      <c r="M11" s="97">
        <v>0</v>
      </c>
      <c r="N11" s="247">
        <v>0</v>
      </c>
      <c r="O11" s="97">
        <v>0</v>
      </c>
      <c r="P11" s="247">
        <v>0</v>
      </c>
      <c r="Q11" s="97">
        <v>0</v>
      </c>
      <c r="R11" s="247">
        <v>0</v>
      </c>
      <c r="S11" s="97">
        <v>85.4</v>
      </c>
      <c r="T11" s="247">
        <v>0</v>
      </c>
      <c r="U11" s="97">
        <v>3.3</v>
      </c>
      <c r="V11" s="247">
        <v>0</v>
      </c>
      <c r="W11" s="97">
        <v>0</v>
      </c>
      <c r="X11" s="247"/>
      <c r="Y11" s="97"/>
      <c r="Z11" s="247"/>
      <c r="AA11" s="97"/>
      <c r="AB11" s="247"/>
      <c r="AC11" s="97"/>
      <c r="AD11" s="247"/>
      <c r="AE11" s="97"/>
      <c r="AF11" s="248"/>
      <c r="AG11" s="248"/>
    </row>
    <row r="12" spans="1:33" ht="16.5">
      <c r="A12" s="276"/>
      <c r="B12" s="97" t="s">
        <v>329</v>
      </c>
      <c r="C12" s="246">
        <v>0</v>
      </c>
      <c r="D12" s="246">
        <v>0.1</v>
      </c>
      <c r="E12" s="97">
        <v>0.3</v>
      </c>
      <c r="F12" s="247">
        <v>126.4</v>
      </c>
      <c r="G12" s="97">
        <v>0.6</v>
      </c>
      <c r="H12" s="247">
        <v>0.1</v>
      </c>
      <c r="I12" s="97">
        <v>11</v>
      </c>
      <c r="J12" s="247">
        <v>1.9</v>
      </c>
      <c r="K12" s="97">
        <v>0.2</v>
      </c>
      <c r="L12" s="247">
        <v>0</v>
      </c>
      <c r="M12" s="97">
        <v>0</v>
      </c>
      <c r="N12" s="247">
        <v>2</v>
      </c>
      <c r="O12" s="97">
        <v>0</v>
      </c>
      <c r="P12" s="247">
        <v>0</v>
      </c>
      <c r="Q12" s="97">
        <v>0</v>
      </c>
      <c r="R12" s="247">
        <v>4.4</v>
      </c>
      <c r="S12" s="97">
        <v>51.8</v>
      </c>
      <c r="T12" s="247">
        <v>54.2</v>
      </c>
      <c r="U12" s="97">
        <v>9.9</v>
      </c>
      <c r="V12" s="247">
        <v>0</v>
      </c>
      <c r="W12" s="97">
        <v>0</v>
      </c>
      <c r="X12" s="247"/>
      <c r="Y12" s="97"/>
      <c r="Z12" s="247"/>
      <c r="AA12" s="97"/>
      <c r="AB12" s="247"/>
      <c r="AC12" s="97"/>
      <c r="AD12" s="247"/>
      <c r="AE12" s="97"/>
      <c r="AF12" s="248"/>
      <c r="AG12" s="248"/>
    </row>
    <row r="13" spans="1:33" ht="16.5">
      <c r="A13" s="276"/>
      <c r="B13" s="97" t="s">
        <v>330</v>
      </c>
      <c r="C13" s="246">
        <v>0</v>
      </c>
      <c r="D13" s="246">
        <v>0.5</v>
      </c>
      <c r="E13" s="97">
        <v>10.4</v>
      </c>
      <c r="F13" s="247">
        <v>70.4</v>
      </c>
      <c r="G13" s="97">
        <v>11.8</v>
      </c>
      <c r="H13" s="247">
        <v>7</v>
      </c>
      <c r="I13" s="97">
        <v>15.5</v>
      </c>
      <c r="J13" s="247">
        <v>49</v>
      </c>
      <c r="K13" s="97">
        <v>20.1</v>
      </c>
      <c r="L13" s="247">
        <v>3.2</v>
      </c>
      <c r="M13" s="97">
        <v>0.6</v>
      </c>
      <c r="N13" s="247">
        <v>14.3</v>
      </c>
      <c r="O13" s="97">
        <v>9</v>
      </c>
      <c r="P13" s="247">
        <v>54</v>
      </c>
      <c r="Q13" s="97">
        <v>9.5</v>
      </c>
      <c r="R13" s="247">
        <v>140.8</v>
      </c>
      <c r="S13" s="97">
        <v>168.8</v>
      </c>
      <c r="T13" s="247">
        <v>219.4</v>
      </c>
      <c r="U13" s="97">
        <v>54.9</v>
      </c>
      <c r="V13" s="247">
        <v>9.3</v>
      </c>
      <c r="W13" s="97">
        <v>37.8</v>
      </c>
      <c r="X13" s="247"/>
      <c r="Y13" s="97"/>
      <c r="Z13" s="247"/>
      <c r="AA13" s="97"/>
      <c r="AB13" s="247"/>
      <c r="AC13" s="97"/>
      <c r="AD13" s="247"/>
      <c r="AE13" s="97"/>
      <c r="AF13" s="248"/>
      <c r="AG13" s="248"/>
    </row>
    <row r="14" spans="1:33" ht="16.5">
      <c r="A14" s="276"/>
      <c r="B14" s="97" t="s">
        <v>331</v>
      </c>
      <c r="C14" s="246">
        <v>66.9</v>
      </c>
      <c r="D14" s="246">
        <v>229.7</v>
      </c>
      <c r="E14" s="97">
        <v>28.7</v>
      </c>
      <c r="F14" s="247">
        <v>367.6</v>
      </c>
      <c r="G14" s="97">
        <v>75.3</v>
      </c>
      <c r="H14" s="247">
        <v>98.5</v>
      </c>
      <c r="I14" s="97">
        <v>132.6</v>
      </c>
      <c r="J14" s="247">
        <v>89.4</v>
      </c>
      <c r="K14" s="97">
        <v>35.7</v>
      </c>
      <c r="L14" s="247">
        <v>36.5</v>
      </c>
      <c r="M14" s="97">
        <v>75.4</v>
      </c>
      <c r="N14" s="247">
        <v>58.4</v>
      </c>
      <c r="O14" s="97">
        <v>89</v>
      </c>
      <c r="P14" s="247">
        <v>149.2</v>
      </c>
      <c r="Q14" s="97">
        <v>141.7</v>
      </c>
      <c r="R14" s="247">
        <v>173.2</v>
      </c>
      <c r="S14" s="97">
        <v>325.5</v>
      </c>
      <c r="T14" s="247">
        <v>343.1</v>
      </c>
      <c r="U14" s="97">
        <v>216.4</v>
      </c>
      <c r="V14" s="247">
        <v>90</v>
      </c>
      <c r="W14" s="97">
        <v>92.1</v>
      </c>
      <c r="X14" s="247"/>
      <c r="Y14" s="97"/>
      <c r="Z14" s="247"/>
      <c r="AA14" s="97"/>
      <c r="AB14" s="247"/>
      <c r="AC14" s="97"/>
      <c r="AD14" s="247"/>
      <c r="AE14" s="97"/>
      <c r="AF14" s="248"/>
      <c r="AG14" s="248"/>
    </row>
    <row r="15" spans="1:33" ht="16.5">
      <c r="A15" s="276"/>
      <c r="B15" s="97" t="s">
        <v>332</v>
      </c>
      <c r="C15" s="246">
        <v>187.2</v>
      </c>
      <c r="D15" s="246">
        <v>56.2</v>
      </c>
      <c r="E15" s="97">
        <v>28.3</v>
      </c>
      <c r="F15" s="247">
        <v>68.5</v>
      </c>
      <c r="G15" s="97">
        <v>73.9</v>
      </c>
      <c r="H15" s="247">
        <v>5.7</v>
      </c>
      <c r="I15" s="97">
        <v>66.1</v>
      </c>
      <c r="J15" s="247">
        <v>56.6</v>
      </c>
      <c r="K15" s="97">
        <v>139.3</v>
      </c>
      <c r="L15" s="247">
        <v>220.6</v>
      </c>
      <c r="M15" s="97">
        <v>103.3</v>
      </c>
      <c r="N15" s="247">
        <v>181.9</v>
      </c>
      <c r="O15" s="97">
        <v>167</v>
      </c>
      <c r="P15" s="247">
        <v>194</v>
      </c>
      <c r="Q15" s="97">
        <v>151.1</v>
      </c>
      <c r="R15" s="247">
        <v>181.1</v>
      </c>
      <c r="S15" s="97">
        <v>105.8</v>
      </c>
      <c r="T15" s="247">
        <v>249.8</v>
      </c>
      <c r="U15" s="97">
        <v>134.6</v>
      </c>
      <c r="V15" s="247">
        <v>151</v>
      </c>
      <c r="W15" s="97">
        <v>182.8</v>
      </c>
      <c r="X15" s="247"/>
      <c r="Y15" s="97"/>
      <c r="Z15" s="247"/>
      <c r="AA15" s="97"/>
      <c r="AB15" s="247"/>
      <c r="AC15" s="97"/>
      <c r="AD15" s="247"/>
      <c r="AE15" s="97"/>
      <c r="AF15" s="248"/>
      <c r="AG15" s="248"/>
    </row>
    <row r="16" spans="1:33" ht="16.5">
      <c r="A16" s="277"/>
      <c r="B16" s="242" t="s">
        <v>333</v>
      </c>
      <c r="C16" s="241">
        <f>SUM(C4:C15)</f>
        <v>452.2</v>
      </c>
      <c r="D16" s="241">
        <f aca="true" t="shared" si="0" ref="D16:AG16">SUM(D4:D15)</f>
        <v>701.8</v>
      </c>
      <c r="E16" s="241">
        <f t="shared" si="0"/>
        <v>482.8</v>
      </c>
      <c r="F16" s="241">
        <f t="shared" si="0"/>
        <v>1619.6000000000004</v>
      </c>
      <c r="G16" s="241">
        <f t="shared" si="0"/>
        <v>662.9</v>
      </c>
      <c r="H16" s="241">
        <f t="shared" si="0"/>
        <v>901.3000000000001</v>
      </c>
      <c r="I16" s="241">
        <f t="shared" si="0"/>
        <v>1038.8999999999999</v>
      </c>
      <c r="J16" s="241">
        <f t="shared" si="0"/>
        <v>958.1</v>
      </c>
      <c r="K16" s="241">
        <f t="shared" si="0"/>
        <v>1072</v>
      </c>
      <c r="L16" s="241">
        <f t="shared" si="0"/>
        <v>852.3000000000001</v>
      </c>
      <c r="M16" s="241">
        <f t="shared" si="0"/>
        <v>555.4</v>
      </c>
      <c r="N16" s="241">
        <f t="shared" si="0"/>
        <v>875.9999999999999</v>
      </c>
      <c r="O16" s="241">
        <f t="shared" si="0"/>
        <v>628.3</v>
      </c>
      <c r="P16" s="241">
        <f t="shared" si="0"/>
        <v>957.4000000000001</v>
      </c>
      <c r="Q16" s="241">
        <f t="shared" si="0"/>
        <v>758.1</v>
      </c>
      <c r="R16" s="241">
        <f t="shared" si="0"/>
        <v>951.6</v>
      </c>
      <c r="S16" s="241">
        <f t="shared" si="0"/>
        <v>1755.1</v>
      </c>
      <c r="T16" s="241">
        <f t="shared" si="0"/>
        <v>1530.7</v>
      </c>
      <c r="U16" s="241">
        <f t="shared" si="0"/>
        <v>1037.9999999999998</v>
      </c>
      <c r="V16" s="241">
        <f t="shared" si="0"/>
        <v>843.1999999999999</v>
      </c>
      <c r="W16" s="241">
        <f t="shared" si="0"/>
        <v>890.5</v>
      </c>
      <c r="X16" s="241">
        <f t="shared" si="0"/>
        <v>0</v>
      </c>
      <c r="Y16" s="241">
        <f t="shared" si="0"/>
        <v>0</v>
      </c>
      <c r="Z16" s="241">
        <f t="shared" si="0"/>
        <v>0</v>
      </c>
      <c r="AA16" s="241">
        <f t="shared" si="0"/>
        <v>0</v>
      </c>
      <c r="AB16" s="241">
        <f t="shared" si="0"/>
        <v>0</v>
      </c>
      <c r="AC16" s="241">
        <f t="shared" si="0"/>
        <v>0</v>
      </c>
      <c r="AD16" s="241">
        <f t="shared" si="0"/>
        <v>0</v>
      </c>
      <c r="AE16" s="241">
        <f t="shared" si="0"/>
        <v>0</v>
      </c>
      <c r="AF16" s="241">
        <f t="shared" si="0"/>
        <v>0</v>
      </c>
      <c r="AG16" s="242">
        <f t="shared" si="0"/>
        <v>0</v>
      </c>
    </row>
    <row r="17" spans="1:33" ht="16.5">
      <c r="A17" s="273" t="s">
        <v>334</v>
      </c>
      <c r="B17" s="97" t="s">
        <v>322</v>
      </c>
      <c r="C17" s="246">
        <v>179.5</v>
      </c>
      <c r="D17" s="246">
        <v>63.7</v>
      </c>
      <c r="E17" s="97">
        <v>60.8</v>
      </c>
      <c r="F17" s="247">
        <v>145</v>
      </c>
      <c r="G17" s="97">
        <v>194.6</v>
      </c>
      <c r="H17" s="247">
        <v>113.2</v>
      </c>
      <c r="I17" s="97">
        <v>154.2</v>
      </c>
      <c r="J17" s="247">
        <v>175.2</v>
      </c>
      <c r="K17" s="97">
        <v>494.1</v>
      </c>
      <c r="L17" s="247">
        <v>238.4</v>
      </c>
      <c r="M17" s="97">
        <v>340.4</v>
      </c>
      <c r="N17" s="247">
        <v>295.1</v>
      </c>
      <c r="O17" s="97">
        <v>161.7</v>
      </c>
      <c r="P17" s="247">
        <v>255.9</v>
      </c>
      <c r="Q17" s="97">
        <v>187.4</v>
      </c>
      <c r="R17" s="247">
        <v>199.9</v>
      </c>
      <c r="S17" s="97">
        <v>71.8</v>
      </c>
      <c r="T17" s="247">
        <v>207.1</v>
      </c>
      <c r="U17" s="97">
        <v>116.6</v>
      </c>
      <c r="V17" s="247">
        <v>179.8</v>
      </c>
      <c r="W17" s="97">
        <v>165.1</v>
      </c>
      <c r="X17" s="247"/>
      <c r="Y17" s="97"/>
      <c r="Z17" s="247"/>
      <c r="AA17" s="97"/>
      <c r="AB17" s="247"/>
      <c r="AC17" s="97"/>
      <c r="AD17" s="247"/>
      <c r="AE17" s="97"/>
      <c r="AF17" s="248"/>
      <c r="AG17" s="248"/>
    </row>
    <row r="18" spans="1:33" ht="16.5">
      <c r="A18" s="276"/>
      <c r="B18" s="97" t="s">
        <v>323</v>
      </c>
      <c r="C18" s="246">
        <v>135.7</v>
      </c>
      <c r="D18" s="246">
        <v>107</v>
      </c>
      <c r="E18" s="97">
        <v>20.5</v>
      </c>
      <c r="F18" s="247">
        <v>2</v>
      </c>
      <c r="G18" s="97">
        <v>122.9</v>
      </c>
      <c r="H18" s="247">
        <v>76.2</v>
      </c>
      <c r="I18" s="97">
        <v>98.7</v>
      </c>
      <c r="J18" s="247">
        <v>176.8</v>
      </c>
      <c r="K18" s="97">
        <v>230.8</v>
      </c>
      <c r="L18" s="247">
        <v>187.1</v>
      </c>
      <c r="M18" s="97">
        <v>109.9</v>
      </c>
      <c r="N18" s="247">
        <v>249.9</v>
      </c>
      <c r="O18" s="97">
        <v>156.8</v>
      </c>
      <c r="P18" s="247">
        <v>166.5</v>
      </c>
      <c r="Q18" s="97">
        <v>119.2</v>
      </c>
      <c r="R18" s="247">
        <v>118.3</v>
      </c>
      <c r="S18" s="97">
        <v>98.7</v>
      </c>
      <c r="T18" s="247">
        <v>88.6</v>
      </c>
      <c r="U18" s="97">
        <v>18.1</v>
      </c>
      <c r="V18" s="247">
        <v>200.6</v>
      </c>
      <c r="W18" s="97">
        <v>130.8</v>
      </c>
      <c r="X18" s="247"/>
      <c r="Y18" s="97"/>
      <c r="Z18" s="247"/>
      <c r="AA18" s="97"/>
      <c r="AB18" s="247"/>
      <c r="AC18" s="97"/>
      <c r="AD18" s="247"/>
      <c r="AE18" s="97"/>
      <c r="AF18" s="248"/>
      <c r="AG18" s="248"/>
    </row>
    <row r="19" spans="1:33" ht="16.5">
      <c r="A19" s="276"/>
      <c r="B19" s="97" t="s">
        <v>324</v>
      </c>
      <c r="C19" s="246">
        <v>108.8</v>
      </c>
      <c r="D19" s="246">
        <v>125.1</v>
      </c>
      <c r="E19" s="97">
        <v>68.7</v>
      </c>
      <c r="F19" s="247">
        <v>62.9</v>
      </c>
      <c r="G19" s="97">
        <v>111.5</v>
      </c>
      <c r="H19" s="247">
        <v>42.2</v>
      </c>
      <c r="I19" s="97">
        <v>56.2</v>
      </c>
      <c r="J19" s="247">
        <v>76.5</v>
      </c>
      <c r="K19" s="97">
        <v>274.3</v>
      </c>
      <c r="L19" s="247">
        <v>108.5</v>
      </c>
      <c r="M19" s="97">
        <v>32.8</v>
      </c>
      <c r="N19" s="247">
        <v>158.6</v>
      </c>
      <c r="O19" s="97">
        <v>104.8</v>
      </c>
      <c r="P19" s="247">
        <v>87.8</v>
      </c>
      <c r="Q19" s="97">
        <v>95.6</v>
      </c>
      <c r="R19" s="247">
        <v>97.2</v>
      </c>
      <c r="S19" s="97">
        <v>161.8</v>
      </c>
      <c r="T19" s="247">
        <v>183.2</v>
      </c>
      <c r="U19" s="97">
        <v>53.2</v>
      </c>
      <c r="V19" s="247">
        <v>370.2</v>
      </c>
      <c r="W19" s="97">
        <v>254.2</v>
      </c>
      <c r="X19" s="247"/>
      <c r="Y19" s="97"/>
      <c r="Z19" s="247"/>
      <c r="AA19" s="97"/>
      <c r="AB19" s="247"/>
      <c r="AC19" s="97"/>
      <c r="AD19" s="247"/>
      <c r="AE19" s="97"/>
      <c r="AF19" s="248"/>
      <c r="AG19" s="248"/>
    </row>
    <row r="20" spans="1:33" ht="16.5">
      <c r="A20" s="276"/>
      <c r="B20" s="97" t="s">
        <v>325</v>
      </c>
      <c r="C20" s="246">
        <v>110.2</v>
      </c>
      <c r="D20" s="246">
        <v>169.9</v>
      </c>
      <c r="E20" s="97">
        <v>273.8</v>
      </c>
      <c r="F20" s="247">
        <v>366.6</v>
      </c>
      <c r="G20" s="97">
        <v>294.6</v>
      </c>
      <c r="H20" s="247">
        <v>326</v>
      </c>
      <c r="I20" s="97">
        <v>352.8</v>
      </c>
      <c r="J20" s="247">
        <v>245.3</v>
      </c>
      <c r="K20" s="97">
        <v>282.4</v>
      </c>
      <c r="L20" s="247">
        <v>72.3</v>
      </c>
      <c r="M20" s="97">
        <v>193.2</v>
      </c>
      <c r="N20" s="247">
        <v>151</v>
      </c>
      <c r="O20" s="97">
        <v>141</v>
      </c>
      <c r="P20" s="247">
        <v>212.2</v>
      </c>
      <c r="Q20" s="97">
        <v>61.9</v>
      </c>
      <c r="R20" s="247">
        <v>102.2</v>
      </c>
      <c r="S20" s="97">
        <v>471</v>
      </c>
      <c r="T20" s="247">
        <v>152.3</v>
      </c>
      <c r="U20" s="97">
        <v>176.4</v>
      </c>
      <c r="V20" s="247">
        <v>470.8</v>
      </c>
      <c r="W20" s="97">
        <v>122.8</v>
      </c>
      <c r="X20" s="247"/>
      <c r="Y20" s="97"/>
      <c r="Z20" s="247"/>
      <c r="AA20" s="97"/>
      <c r="AB20" s="247"/>
      <c r="AC20" s="97"/>
      <c r="AD20" s="247"/>
      <c r="AE20" s="97"/>
      <c r="AF20" s="248"/>
      <c r="AG20" s="248"/>
    </row>
    <row r="21" spans="1:33" ht="16.5">
      <c r="A21" s="276"/>
      <c r="B21" s="97" t="s">
        <v>0</v>
      </c>
      <c r="C21" s="246">
        <v>0</v>
      </c>
      <c r="D21" s="246">
        <v>11.3</v>
      </c>
      <c r="E21" s="97">
        <v>25.2</v>
      </c>
      <c r="F21" s="247">
        <v>48.4</v>
      </c>
      <c r="G21" s="97">
        <v>20.8</v>
      </c>
      <c r="H21" s="247">
        <v>0.5</v>
      </c>
      <c r="I21" s="97">
        <v>8.6</v>
      </c>
      <c r="J21" s="247">
        <v>0</v>
      </c>
      <c r="K21" s="97">
        <v>5</v>
      </c>
      <c r="L21" s="247">
        <v>0</v>
      </c>
      <c r="M21" s="97">
        <v>0</v>
      </c>
      <c r="N21" s="247">
        <v>0</v>
      </c>
      <c r="O21" s="97">
        <v>0</v>
      </c>
      <c r="P21" s="247">
        <v>2.4</v>
      </c>
      <c r="Q21" s="97">
        <v>1.6</v>
      </c>
      <c r="R21" s="247">
        <v>47.8</v>
      </c>
      <c r="S21" s="97">
        <v>216.6</v>
      </c>
      <c r="T21" s="247">
        <v>66.7</v>
      </c>
      <c r="U21" s="97">
        <v>53.7</v>
      </c>
      <c r="V21" s="247">
        <v>28</v>
      </c>
      <c r="W21" s="97">
        <v>5</v>
      </c>
      <c r="X21" s="247"/>
      <c r="Y21" s="97"/>
      <c r="Z21" s="247"/>
      <c r="AA21" s="97"/>
      <c r="AB21" s="247"/>
      <c r="AC21" s="97"/>
      <c r="AD21" s="247"/>
      <c r="AE21" s="97"/>
      <c r="AF21" s="248"/>
      <c r="AG21" s="248"/>
    </row>
    <row r="22" spans="1:33" ht="16.5">
      <c r="A22" s="276"/>
      <c r="B22" s="97" t="s">
        <v>326</v>
      </c>
      <c r="C22" s="246">
        <v>0</v>
      </c>
      <c r="D22" s="246">
        <v>10</v>
      </c>
      <c r="E22" s="97">
        <v>11.7</v>
      </c>
      <c r="F22" s="247">
        <v>33.3</v>
      </c>
      <c r="G22" s="97">
        <v>41</v>
      </c>
      <c r="H22" s="247">
        <v>3</v>
      </c>
      <c r="I22" s="97">
        <v>3.5</v>
      </c>
      <c r="J22" s="247">
        <v>0</v>
      </c>
      <c r="K22" s="97">
        <v>3.5</v>
      </c>
      <c r="L22" s="247">
        <v>0</v>
      </c>
      <c r="M22" s="97">
        <v>0</v>
      </c>
      <c r="N22" s="247">
        <v>0</v>
      </c>
      <c r="O22" s="97">
        <v>0</v>
      </c>
      <c r="P22" s="247">
        <v>0</v>
      </c>
      <c r="Q22" s="97">
        <v>0</v>
      </c>
      <c r="R22" s="247">
        <v>0.5</v>
      </c>
      <c r="S22" s="97">
        <v>0.2</v>
      </c>
      <c r="T22" s="247">
        <v>62.7</v>
      </c>
      <c r="U22" s="97">
        <v>3.5</v>
      </c>
      <c r="V22" s="247">
        <v>0</v>
      </c>
      <c r="W22" s="97">
        <v>0</v>
      </c>
      <c r="X22" s="247"/>
      <c r="Y22" s="97"/>
      <c r="Z22" s="247"/>
      <c r="AA22" s="97"/>
      <c r="AB22" s="247"/>
      <c r="AC22" s="97"/>
      <c r="AD22" s="247"/>
      <c r="AE22" s="97"/>
      <c r="AF22" s="248"/>
      <c r="AG22" s="248"/>
    </row>
    <row r="23" spans="1:33" ht="16.5">
      <c r="A23" s="276"/>
      <c r="B23" s="97" t="s">
        <v>327</v>
      </c>
      <c r="C23" s="246">
        <v>0</v>
      </c>
      <c r="D23" s="246">
        <v>0</v>
      </c>
      <c r="E23" s="97">
        <v>0</v>
      </c>
      <c r="F23" s="247">
        <v>6.6</v>
      </c>
      <c r="G23" s="97">
        <v>24.3</v>
      </c>
      <c r="H23" s="247">
        <v>5.3</v>
      </c>
      <c r="I23" s="97">
        <v>1.9</v>
      </c>
      <c r="J23" s="247">
        <v>0.1</v>
      </c>
      <c r="K23" s="97">
        <v>0</v>
      </c>
      <c r="L23" s="247">
        <v>0</v>
      </c>
      <c r="M23" s="97">
        <v>0</v>
      </c>
      <c r="N23" s="247">
        <v>0</v>
      </c>
      <c r="O23" s="97">
        <v>0</v>
      </c>
      <c r="P23" s="247">
        <v>0</v>
      </c>
      <c r="Q23" s="97">
        <v>0</v>
      </c>
      <c r="R23" s="247">
        <v>0</v>
      </c>
      <c r="S23" s="97">
        <v>1</v>
      </c>
      <c r="T23" s="247">
        <v>8.6</v>
      </c>
      <c r="U23" s="97">
        <v>3.5</v>
      </c>
      <c r="V23" s="247">
        <v>0</v>
      </c>
      <c r="W23" s="97">
        <v>0</v>
      </c>
      <c r="X23" s="247"/>
      <c r="Y23" s="97"/>
      <c r="Z23" s="247"/>
      <c r="AA23" s="97"/>
      <c r="AB23" s="247"/>
      <c r="AC23" s="97"/>
      <c r="AD23" s="247"/>
      <c r="AE23" s="97"/>
      <c r="AF23" s="248"/>
      <c r="AG23" s="248"/>
    </row>
    <row r="24" spans="1:33" ht="16.5">
      <c r="A24" s="276"/>
      <c r="B24" s="97" t="s">
        <v>328</v>
      </c>
      <c r="C24" s="246">
        <v>0</v>
      </c>
      <c r="D24" s="246">
        <v>1.4</v>
      </c>
      <c r="E24" s="97">
        <v>2.3</v>
      </c>
      <c r="F24" s="247">
        <v>50.4</v>
      </c>
      <c r="G24" s="97">
        <v>7</v>
      </c>
      <c r="H24" s="247">
        <v>6.6</v>
      </c>
      <c r="I24" s="97">
        <v>4.3</v>
      </c>
      <c r="J24" s="247">
        <v>1</v>
      </c>
      <c r="K24" s="97">
        <v>0.2</v>
      </c>
      <c r="L24" s="247">
        <v>0</v>
      </c>
      <c r="M24" s="97">
        <v>0</v>
      </c>
      <c r="N24" s="247">
        <v>0</v>
      </c>
      <c r="O24" s="97">
        <v>0</v>
      </c>
      <c r="P24" s="247">
        <v>0</v>
      </c>
      <c r="Q24" s="97">
        <v>0</v>
      </c>
      <c r="R24" s="247">
        <v>0</v>
      </c>
      <c r="S24" s="97">
        <v>53.5</v>
      </c>
      <c r="T24" s="247">
        <v>4.7</v>
      </c>
      <c r="U24" s="97">
        <v>9.6</v>
      </c>
      <c r="V24" s="247">
        <v>1.6</v>
      </c>
      <c r="W24" s="97">
        <v>0</v>
      </c>
      <c r="X24" s="247"/>
      <c r="Y24" s="97"/>
      <c r="Z24" s="247"/>
      <c r="AA24" s="97"/>
      <c r="AB24" s="247"/>
      <c r="AC24" s="97"/>
      <c r="AD24" s="247"/>
      <c r="AE24" s="97"/>
      <c r="AF24" s="248"/>
      <c r="AG24" s="248"/>
    </row>
    <row r="25" spans="1:33" ht="16.5">
      <c r="A25" s="276"/>
      <c r="B25" s="97" t="s">
        <v>329</v>
      </c>
      <c r="C25" s="246">
        <v>0</v>
      </c>
      <c r="D25" s="246">
        <v>2.3</v>
      </c>
      <c r="E25" s="97">
        <v>0.5</v>
      </c>
      <c r="F25" s="247">
        <v>87.7</v>
      </c>
      <c r="G25" s="97">
        <v>0</v>
      </c>
      <c r="H25" s="247">
        <v>17.9</v>
      </c>
      <c r="I25" s="97">
        <v>26.8</v>
      </c>
      <c r="J25" s="247">
        <v>1.9</v>
      </c>
      <c r="K25" s="97">
        <v>7</v>
      </c>
      <c r="L25" s="247">
        <v>0</v>
      </c>
      <c r="M25" s="97">
        <v>0</v>
      </c>
      <c r="N25" s="247">
        <v>0</v>
      </c>
      <c r="O25" s="97">
        <v>0</v>
      </c>
      <c r="P25" s="247">
        <v>0</v>
      </c>
      <c r="Q25" s="97">
        <v>0</v>
      </c>
      <c r="R25" s="247">
        <v>9.7</v>
      </c>
      <c r="S25" s="97">
        <v>32</v>
      </c>
      <c r="T25" s="247">
        <v>43.1</v>
      </c>
      <c r="U25" s="97">
        <v>15.9</v>
      </c>
      <c r="V25" s="247">
        <v>0</v>
      </c>
      <c r="W25" s="97">
        <v>0</v>
      </c>
      <c r="X25" s="247"/>
      <c r="Y25" s="97"/>
      <c r="Z25" s="247"/>
      <c r="AA25" s="97"/>
      <c r="AB25" s="247"/>
      <c r="AC25" s="97"/>
      <c r="AD25" s="247"/>
      <c r="AE25" s="97"/>
      <c r="AF25" s="248"/>
      <c r="AG25" s="248"/>
    </row>
    <row r="26" spans="1:33" ht="16.5">
      <c r="A26" s="276"/>
      <c r="B26" s="97" t="s">
        <v>330</v>
      </c>
      <c r="C26" s="246">
        <v>0</v>
      </c>
      <c r="D26" s="246">
        <v>11.4</v>
      </c>
      <c r="E26" s="97">
        <v>3.1</v>
      </c>
      <c r="F26" s="247">
        <v>10.3</v>
      </c>
      <c r="G26" s="97">
        <v>0.9</v>
      </c>
      <c r="H26" s="247">
        <v>0</v>
      </c>
      <c r="I26" s="97">
        <v>0.1</v>
      </c>
      <c r="J26" s="247">
        <v>4.3</v>
      </c>
      <c r="K26" s="97">
        <v>21.3</v>
      </c>
      <c r="L26" s="247">
        <v>0</v>
      </c>
      <c r="M26" s="97">
        <v>0</v>
      </c>
      <c r="N26" s="247">
        <v>0</v>
      </c>
      <c r="O26" s="97">
        <v>29.6</v>
      </c>
      <c r="P26" s="247">
        <v>24.1</v>
      </c>
      <c r="Q26" s="97">
        <v>7.3</v>
      </c>
      <c r="R26" s="247">
        <v>48.7</v>
      </c>
      <c r="S26" s="97">
        <v>89.1</v>
      </c>
      <c r="T26" s="247">
        <v>55.5</v>
      </c>
      <c r="U26" s="97">
        <v>44</v>
      </c>
      <c r="V26" s="247">
        <v>0</v>
      </c>
      <c r="W26" s="97">
        <v>29.3</v>
      </c>
      <c r="X26" s="247"/>
      <c r="Y26" s="97"/>
      <c r="Z26" s="247"/>
      <c r="AA26" s="97"/>
      <c r="AB26" s="247"/>
      <c r="AC26" s="97"/>
      <c r="AD26" s="247"/>
      <c r="AE26" s="97"/>
      <c r="AF26" s="248"/>
      <c r="AG26" s="248"/>
    </row>
    <row r="27" spans="1:33" ht="16.5">
      <c r="A27" s="276"/>
      <c r="B27" s="97" t="s">
        <v>335</v>
      </c>
      <c r="C27" s="246">
        <v>2.5</v>
      </c>
      <c r="D27" s="246">
        <v>69.3</v>
      </c>
      <c r="E27" s="97">
        <v>8.8</v>
      </c>
      <c r="F27" s="247">
        <v>146.8</v>
      </c>
      <c r="G27" s="97">
        <v>21.7</v>
      </c>
      <c r="H27" s="247">
        <v>38.5</v>
      </c>
      <c r="I27" s="97">
        <v>49.6</v>
      </c>
      <c r="J27" s="247">
        <v>30.8</v>
      </c>
      <c r="K27" s="97">
        <v>14.3</v>
      </c>
      <c r="L27" s="247">
        <v>81.2</v>
      </c>
      <c r="M27" s="97">
        <v>0.2</v>
      </c>
      <c r="N27" s="247">
        <v>10.2</v>
      </c>
      <c r="O27" s="97">
        <v>4.3</v>
      </c>
      <c r="P27" s="247">
        <v>82</v>
      </c>
      <c r="Q27" s="97">
        <v>45.9</v>
      </c>
      <c r="R27" s="247">
        <v>119.2</v>
      </c>
      <c r="S27" s="97">
        <v>138.5</v>
      </c>
      <c r="T27" s="247">
        <v>118.4</v>
      </c>
      <c r="U27" s="97">
        <v>112.7</v>
      </c>
      <c r="V27" s="247">
        <v>37.3</v>
      </c>
      <c r="W27" s="97">
        <v>21.8</v>
      </c>
      <c r="X27" s="247"/>
      <c r="Y27" s="97"/>
      <c r="Z27" s="247"/>
      <c r="AA27" s="97"/>
      <c r="AB27" s="247"/>
      <c r="AC27" s="97"/>
      <c r="AD27" s="247"/>
      <c r="AE27" s="97"/>
      <c r="AF27" s="248"/>
      <c r="AG27" s="248"/>
    </row>
    <row r="28" spans="1:33" ht="16.5">
      <c r="A28" s="276"/>
      <c r="B28" s="97" t="s">
        <v>336</v>
      </c>
      <c r="C28" s="246">
        <v>8.5</v>
      </c>
      <c r="D28" s="246">
        <v>32.5</v>
      </c>
      <c r="E28" s="97">
        <v>17.1</v>
      </c>
      <c r="F28" s="247">
        <v>43.6</v>
      </c>
      <c r="G28" s="97">
        <v>14.9</v>
      </c>
      <c r="H28" s="247">
        <v>47.6</v>
      </c>
      <c r="I28" s="97">
        <v>26.2</v>
      </c>
      <c r="J28" s="247">
        <v>43.4</v>
      </c>
      <c r="K28" s="97">
        <v>121.9</v>
      </c>
      <c r="L28" s="247">
        <v>159.2</v>
      </c>
      <c r="M28" s="97">
        <v>81.1</v>
      </c>
      <c r="N28" s="247">
        <v>87.8</v>
      </c>
      <c r="O28" s="97">
        <v>91.2</v>
      </c>
      <c r="P28" s="247">
        <v>80.7</v>
      </c>
      <c r="Q28" s="97">
        <v>216.1</v>
      </c>
      <c r="R28" s="247">
        <v>170</v>
      </c>
      <c r="S28" s="97">
        <v>118.7</v>
      </c>
      <c r="T28" s="247">
        <v>48.4</v>
      </c>
      <c r="U28" s="97">
        <v>20</v>
      </c>
      <c r="V28" s="247">
        <v>102.6</v>
      </c>
      <c r="W28" s="97">
        <v>55.8</v>
      </c>
      <c r="X28" s="247"/>
      <c r="Y28" s="97"/>
      <c r="Z28" s="247"/>
      <c r="AA28" s="97"/>
      <c r="AB28" s="247"/>
      <c r="AC28" s="97"/>
      <c r="AD28" s="247"/>
      <c r="AE28" s="97"/>
      <c r="AF28" s="248"/>
      <c r="AG28" s="248"/>
    </row>
    <row r="29" spans="1:33" ht="16.5">
      <c r="A29" s="277"/>
      <c r="B29" s="242" t="s">
        <v>337</v>
      </c>
      <c r="C29" s="241">
        <f aca="true" t="shared" si="1" ref="C29:AG29">SUM(C17:C28)</f>
        <v>545.2</v>
      </c>
      <c r="D29" s="241">
        <f t="shared" si="1"/>
        <v>603.8999999999999</v>
      </c>
      <c r="E29" s="241">
        <f t="shared" si="1"/>
        <v>492.50000000000006</v>
      </c>
      <c r="F29" s="241">
        <f t="shared" si="1"/>
        <v>1003.6</v>
      </c>
      <c r="G29" s="241">
        <f t="shared" si="1"/>
        <v>854.1999999999999</v>
      </c>
      <c r="H29" s="241">
        <f t="shared" si="1"/>
        <v>677</v>
      </c>
      <c r="I29" s="241">
        <f t="shared" si="1"/>
        <v>782.9</v>
      </c>
      <c r="J29" s="241">
        <f t="shared" si="1"/>
        <v>755.2999999999998</v>
      </c>
      <c r="K29" s="241">
        <f t="shared" si="1"/>
        <v>1454.8</v>
      </c>
      <c r="L29" s="241">
        <f t="shared" si="1"/>
        <v>846.7</v>
      </c>
      <c r="M29" s="241">
        <f t="shared" si="1"/>
        <v>757.6</v>
      </c>
      <c r="N29" s="241">
        <f t="shared" si="1"/>
        <v>952.6</v>
      </c>
      <c r="O29" s="241">
        <f t="shared" si="1"/>
        <v>689.4</v>
      </c>
      <c r="P29" s="241">
        <f t="shared" si="1"/>
        <v>911.6</v>
      </c>
      <c r="Q29" s="241">
        <f t="shared" si="1"/>
        <v>735.0000000000001</v>
      </c>
      <c r="R29" s="241">
        <f t="shared" si="1"/>
        <v>913.5000000000001</v>
      </c>
      <c r="S29" s="241">
        <f t="shared" si="1"/>
        <v>1452.8999999999999</v>
      </c>
      <c r="T29" s="241">
        <f t="shared" si="1"/>
        <v>1039.3000000000002</v>
      </c>
      <c r="U29" s="241">
        <f t="shared" si="1"/>
        <v>627.1999999999999</v>
      </c>
      <c r="V29" s="241">
        <f t="shared" si="1"/>
        <v>1390.8999999999996</v>
      </c>
      <c r="W29" s="241">
        <f t="shared" si="1"/>
        <v>784.7999999999997</v>
      </c>
      <c r="X29" s="241">
        <f t="shared" si="1"/>
        <v>0</v>
      </c>
      <c r="Y29" s="241">
        <f t="shared" si="1"/>
        <v>0</v>
      </c>
      <c r="Z29" s="241">
        <f t="shared" si="1"/>
        <v>0</v>
      </c>
      <c r="AA29" s="241">
        <f t="shared" si="1"/>
        <v>0</v>
      </c>
      <c r="AB29" s="241">
        <f t="shared" si="1"/>
        <v>0</v>
      </c>
      <c r="AC29" s="241">
        <f t="shared" si="1"/>
        <v>0</v>
      </c>
      <c r="AD29" s="241">
        <f t="shared" si="1"/>
        <v>0</v>
      </c>
      <c r="AE29" s="241">
        <f t="shared" si="1"/>
        <v>0</v>
      </c>
      <c r="AF29" s="241">
        <f t="shared" si="1"/>
        <v>0</v>
      </c>
      <c r="AG29" s="242">
        <f t="shared" si="1"/>
        <v>0</v>
      </c>
    </row>
    <row r="30" spans="1:33" ht="16.5">
      <c r="A30" s="273" t="s">
        <v>338</v>
      </c>
      <c r="B30" s="97" t="s">
        <v>322</v>
      </c>
      <c r="C30" s="246">
        <v>73.9</v>
      </c>
      <c r="D30" s="246">
        <v>57.4</v>
      </c>
      <c r="E30" s="97">
        <v>30.5</v>
      </c>
      <c r="F30" s="247">
        <v>0</v>
      </c>
      <c r="G30" s="97">
        <v>32.6</v>
      </c>
      <c r="H30" s="247">
        <v>7</v>
      </c>
      <c r="I30" s="97">
        <v>6.3</v>
      </c>
      <c r="J30" s="247">
        <v>100.4</v>
      </c>
      <c r="K30" s="97">
        <v>185.3</v>
      </c>
      <c r="L30" s="247">
        <v>196.1</v>
      </c>
      <c r="M30" s="97">
        <v>80.7</v>
      </c>
      <c r="N30" s="247">
        <v>200.9</v>
      </c>
      <c r="O30" s="97">
        <v>137</v>
      </c>
      <c r="P30" s="247">
        <v>67.6</v>
      </c>
      <c r="Q30" s="97">
        <v>120.1</v>
      </c>
      <c r="R30" s="247">
        <v>23.6</v>
      </c>
      <c r="S30" s="97">
        <v>126.2</v>
      </c>
      <c r="T30" s="247">
        <v>3.4</v>
      </c>
      <c r="U30" s="97">
        <v>7.3</v>
      </c>
      <c r="V30" s="247"/>
      <c r="W30" s="97">
        <v>107.1</v>
      </c>
      <c r="X30" s="247"/>
      <c r="Y30" s="97"/>
      <c r="Z30" s="247"/>
      <c r="AA30" s="97"/>
      <c r="AB30" s="247"/>
      <c r="AC30" s="97"/>
      <c r="AD30" s="247"/>
      <c r="AE30" s="97"/>
      <c r="AF30" s="248"/>
      <c r="AG30" s="248"/>
    </row>
    <row r="31" spans="1:33" ht="16.5">
      <c r="A31" s="276"/>
      <c r="B31" s="97" t="s">
        <v>323</v>
      </c>
      <c r="C31" s="246">
        <v>202</v>
      </c>
      <c r="D31" s="246">
        <v>69.2</v>
      </c>
      <c r="E31" s="97">
        <v>21.9</v>
      </c>
      <c r="F31" s="247">
        <v>74</v>
      </c>
      <c r="G31" s="97">
        <v>46.5</v>
      </c>
      <c r="H31" s="247">
        <v>57.1</v>
      </c>
      <c r="I31" s="97">
        <v>97</v>
      </c>
      <c r="J31" s="247">
        <v>296.4</v>
      </c>
      <c r="K31" s="97">
        <v>241.3</v>
      </c>
      <c r="L31" s="247">
        <v>331.8</v>
      </c>
      <c r="M31" s="97">
        <v>195.2</v>
      </c>
      <c r="N31" s="247">
        <v>217.3</v>
      </c>
      <c r="O31" s="97">
        <v>114.9</v>
      </c>
      <c r="P31" s="247">
        <v>141.7</v>
      </c>
      <c r="Q31" s="97">
        <v>156.2</v>
      </c>
      <c r="R31" s="247">
        <v>198.9</v>
      </c>
      <c r="S31" s="97">
        <v>202.6</v>
      </c>
      <c r="T31" s="247">
        <v>94.6</v>
      </c>
      <c r="U31" s="97">
        <v>50.8</v>
      </c>
      <c r="V31" s="247"/>
      <c r="W31" s="97">
        <v>121.3</v>
      </c>
      <c r="X31" s="247"/>
      <c r="Y31" s="97"/>
      <c r="Z31" s="247"/>
      <c r="AA31" s="97"/>
      <c r="AB31" s="247"/>
      <c r="AC31" s="97"/>
      <c r="AD31" s="247"/>
      <c r="AE31" s="97"/>
      <c r="AF31" s="248"/>
      <c r="AG31" s="248"/>
    </row>
    <row r="32" spans="1:33" ht="16.5">
      <c r="A32" s="276"/>
      <c r="B32" s="97" t="s">
        <v>324</v>
      </c>
      <c r="C32" s="246">
        <v>112.2</v>
      </c>
      <c r="D32" s="246">
        <v>76.4</v>
      </c>
      <c r="E32" s="97">
        <v>25.5</v>
      </c>
      <c r="F32" s="247">
        <v>67.2</v>
      </c>
      <c r="G32" s="97">
        <v>117.9</v>
      </c>
      <c r="H32" s="247">
        <v>135.1</v>
      </c>
      <c r="I32" s="97">
        <v>108.9</v>
      </c>
      <c r="J32" s="247">
        <v>196.8</v>
      </c>
      <c r="K32" s="97">
        <v>224.1</v>
      </c>
      <c r="L32" s="247">
        <v>159</v>
      </c>
      <c r="M32" s="97">
        <v>221.7</v>
      </c>
      <c r="N32" s="247">
        <v>130.8</v>
      </c>
      <c r="O32" s="97">
        <v>147.4</v>
      </c>
      <c r="P32" s="247">
        <v>144.3</v>
      </c>
      <c r="Q32" s="97">
        <v>146.3</v>
      </c>
      <c r="R32" s="247">
        <v>158.1</v>
      </c>
      <c r="S32" s="97">
        <v>329.3</v>
      </c>
      <c r="T32" s="247">
        <v>169.4</v>
      </c>
      <c r="U32" s="97">
        <v>93.2</v>
      </c>
      <c r="V32" s="247"/>
      <c r="W32" s="97">
        <v>60.9</v>
      </c>
      <c r="X32" s="247"/>
      <c r="Y32" s="97"/>
      <c r="Z32" s="247"/>
      <c r="AA32" s="97"/>
      <c r="AB32" s="247"/>
      <c r="AC32" s="97"/>
      <c r="AD32" s="247"/>
      <c r="AE32" s="97"/>
      <c r="AF32" s="248"/>
      <c r="AG32" s="248"/>
    </row>
    <row r="33" spans="1:33" ht="16.5">
      <c r="A33" s="276"/>
      <c r="B33" s="97" t="s">
        <v>325</v>
      </c>
      <c r="C33" s="246">
        <v>9.4</v>
      </c>
      <c r="D33" s="246">
        <v>321.9</v>
      </c>
      <c r="E33" s="97">
        <v>101.6</v>
      </c>
      <c r="F33" s="247">
        <v>228.3</v>
      </c>
      <c r="G33" s="97">
        <v>270.4</v>
      </c>
      <c r="H33" s="247">
        <v>254.8</v>
      </c>
      <c r="I33" s="97">
        <v>239.4</v>
      </c>
      <c r="J33" s="247">
        <v>353.1</v>
      </c>
      <c r="K33" s="97">
        <v>193.4</v>
      </c>
      <c r="L33" s="247">
        <v>204.9</v>
      </c>
      <c r="M33" s="97">
        <v>23.6</v>
      </c>
      <c r="N33" s="247">
        <v>106.2</v>
      </c>
      <c r="O33" s="97">
        <v>54.8</v>
      </c>
      <c r="P33" s="247">
        <v>42.4</v>
      </c>
      <c r="Q33" s="97">
        <v>0</v>
      </c>
      <c r="R33" s="247">
        <v>95.8</v>
      </c>
      <c r="S33" s="97">
        <v>481.2</v>
      </c>
      <c r="T33" s="247">
        <v>88.4</v>
      </c>
      <c r="U33" s="97">
        <v>130.8</v>
      </c>
      <c r="V33" s="247"/>
      <c r="W33" s="97">
        <v>21.7</v>
      </c>
      <c r="X33" s="247"/>
      <c r="Y33" s="97"/>
      <c r="Z33" s="247"/>
      <c r="AA33" s="97"/>
      <c r="AB33" s="247"/>
      <c r="AC33" s="97"/>
      <c r="AD33" s="247"/>
      <c r="AE33" s="97"/>
      <c r="AF33" s="248"/>
      <c r="AG33" s="248"/>
    </row>
    <row r="34" spans="1:33" ht="16.5">
      <c r="A34" s="276"/>
      <c r="B34" s="97" t="s">
        <v>0</v>
      </c>
      <c r="C34" s="246">
        <v>1.9</v>
      </c>
      <c r="D34" s="246">
        <v>160.6</v>
      </c>
      <c r="E34" s="97">
        <v>155.6</v>
      </c>
      <c r="F34" s="247">
        <v>669.5</v>
      </c>
      <c r="G34" s="97">
        <v>158.6</v>
      </c>
      <c r="H34" s="247">
        <v>239.2</v>
      </c>
      <c r="I34" s="97">
        <v>363.1</v>
      </c>
      <c r="J34" s="247">
        <v>171.6</v>
      </c>
      <c r="K34" s="97">
        <v>42.8</v>
      </c>
      <c r="L34" s="247">
        <v>12.8</v>
      </c>
      <c r="M34" s="97">
        <v>4.2</v>
      </c>
      <c r="N34" s="247">
        <v>13.1</v>
      </c>
      <c r="O34" s="97">
        <v>9.9</v>
      </c>
      <c r="P34" s="247">
        <v>0.7</v>
      </c>
      <c r="Q34" s="97">
        <v>0</v>
      </c>
      <c r="R34" s="247">
        <v>9.4</v>
      </c>
      <c r="S34" s="97">
        <v>472.1</v>
      </c>
      <c r="T34" s="247">
        <v>40.5</v>
      </c>
      <c r="U34" s="97">
        <v>53.9</v>
      </c>
      <c r="V34" s="247"/>
      <c r="W34" s="97">
        <v>6.7</v>
      </c>
      <c r="X34" s="247"/>
      <c r="Y34" s="97"/>
      <c r="Z34" s="247"/>
      <c r="AA34" s="97"/>
      <c r="AB34" s="247"/>
      <c r="AC34" s="97"/>
      <c r="AD34" s="247"/>
      <c r="AE34" s="97"/>
      <c r="AF34" s="248"/>
      <c r="AG34" s="248"/>
    </row>
    <row r="35" spans="1:33" ht="16.5">
      <c r="A35" s="276"/>
      <c r="B35" s="97" t="s">
        <v>326</v>
      </c>
      <c r="C35" s="246">
        <v>0</v>
      </c>
      <c r="D35" s="246">
        <v>10.1</v>
      </c>
      <c r="E35" s="97">
        <v>2.9</v>
      </c>
      <c r="F35" s="247">
        <v>83.8</v>
      </c>
      <c r="G35" s="97">
        <v>26</v>
      </c>
      <c r="H35" s="247">
        <v>8.9</v>
      </c>
      <c r="I35" s="97">
        <v>23.3</v>
      </c>
      <c r="J35" s="247">
        <v>69.4</v>
      </c>
      <c r="K35" s="97">
        <v>39.9</v>
      </c>
      <c r="L35" s="247">
        <v>0</v>
      </c>
      <c r="M35" s="97">
        <v>0</v>
      </c>
      <c r="N35" s="247">
        <v>0</v>
      </c>
      <c r="O35" s="97">
        <v>0</v>
      </c>
      <c r="P35" s="247">
        <v>0</v>
      </c>
      <c r="Q35" s="97">
        <v>0</v>
      </c>
      <c r="R35" s="247">
        <v>0</v>
      </c>
      <c r="S35" s="97">
        <v>41.3</v>
      </c>
      <c r="T35" s="247">
        <v>2.8</v>
      </c>
      <c r="U35" s="97">
        <v>27.9</v>
      </c>
      <c r="V35" s="247"/>
      <c r="W35" s="97">
        <v>0</v>
      </c>
      <c r="X35" s="247"/>
      <c r="Y35" s="97"/>
      <c r="Z35" s="247"/>
      <c r="AA35" s="97"/>
      <c r="AB35" s="247"/>
      <c r="AC35" s="97"/>
      <c r="AD35" s="247"/>
      <c r="AE35" s="97"/>
      <c r="AF35" s="248"/>
      <c r="AG35" s="248"/>
    </row>
    <row r="36" spans="1:33" ht="16.5">
      <c r="A36" s="276"/>
      <c r="B36" s="97" t="s">
        <v>327</v>
      </c>
      <c r="C36" s="246">
        <v>0</v>
      </c>
      <c r="D36" s="246">
        <v>0</v>
      </c>
      <c r="E36" s="97">
        <v>0</v>
      </c>
      <c r="F36" s="247">
        <v>6.5</v>
      </c>
      <c r="G36" s="97">
        <v>1.3</v>
      </c>
      <c r="H36" s="247">
        <v>0.3</v>
      </c>
      <c r="I36" s="97">
        <v>4.8</v>
      </c>
      <c r="J36" s="247">
        <v>0</v>
      </c>
      <c r="K36" s="97">
        <v>9.7</v>
      </c>
      <c r="L36" s="247">
        <v>0</v>
      </c>
      <c r="M36" s="97">
        <v>0</v>
      </c>
      <c r="N36" s="247">
        <v>0</v>
      </c>
      <c r="O36" s="97">
        <v>0</v>
      </c>
      <c r="P36" s="247">
        <v>0</v>
      </c>
      <c r="Q36" s="97">
        <v>0</v>
      </c>
      <c r="R36" s="247">
        <v>0</v>
      </c>
      <c r="S36" s="97">
        <v>67.9</v>
      </c>
      <c r="T36" s="247">
        <v>19</v>
      </c>
      <c r="U36" s="97">
        <v>0</v>
      </c>
      <c r="V36" s="247"/>
      <c r="W36" s="97">
        <v>0</v>
      </c>
      <c r="X36" s="247"/>
      <c r="Y36" s="97"/>
      <c r="Z36" s="247"/>
      <c r="AA36" s="97"/>
      <c r="AB36" s="247"/>
      <c r="AC36" s="97"/>
      <c r="AD36" s="247"/>
      <c r="AE36" s="97"/>
      <c r="AF36" s="248"/>
      <c r="AG36" s="248"/>
    </row>
    <row r="37" spans="1:33" ht="16.5">
      <c r="A37" s="276"/>
      <c r="B37" s="97" t="s">
        <v>328</v>
      </c>
      <c r="C37" s="246">
        <v>0</v>
      </c>
      <c r="D37" s="246">
        <v>0</v>
      </c>
      <c r="E37" s="97">
        <v>4.4</v>
      </c>
      <c r="F37" s="247">
        <v>104</v>
      </c>
      <c r="G37" s="97">
        <v>29.3</v>
      </c>
      <c r="H37" s="247">
        <v>6.7</v>
      </c>
      <c r="I37" s="97">
        <v>13.2</v>
      </c>
      <c r="J37" s="247">
        <v>4</v>
      </c>
      <c r="K37" s="97">
        <v>3.8</v>
      </c>
      <c r="L37" s="247">
        <v>5.3</v>
      </c>
      <c r="M37" s="97">
        <v>0</v>
      </c>
      <c r="N37" s="247">
        <v>0</v>
      </c>
      <c r="O37" s="97">
        <v>0</v>
      </c>
      <c r="P37" s="247">
        <v>0</v>
      </c>
      <c r="Q37" s="97">
        <v>0</v>
      </c>
      <c r="R37" s="247">
        <v>3.8</v>
      </c>
      <c r="S37" s="97">
        <v>67.3</v>
      </c>
      <c r="T37" s="247">
        <v>0.9</v>
      </c>
      <c r="U37" s="97">
        <v>0</v>
      </c>
      <c r="V37" s="247"/>
      <c r="W37" s="97">
        <v>2.7</v>
      </c>
      <c r="X37" s="247"/>
      <c r="Y37" s="97"/>
      <c r="Z37" s="247"/>
      <c r="AA37" s="97"/>
      <c r="AB37" s="247"/>
      <c r="AC37" s="97"/>
      <c r="AD37" s="247"/>
      <c r="AE37" s="97"/>
      <c r="AF37" s="248"/>
      <c r="AG37" s="248"/>
    </row>
    <row r="38" spans="1:33" ht="16.5">
      <c r="A38" s="276"/>
      <c r="B38" s="97" t="s">
        <v>329</v>
      </c>
      <c r="C38" s="246">
        <v>0</v>
      </c>
      <c r="D38" s="246">
        <v>11.8</v>
      </c>
      <c r="E38" s="97">
        <v>24.2</v>
      </c>
      <c r="F38" s="247">
        <v>50.5</v>
      </c>
      <c r="G38" s="97">
        <v>8</v>
      </c>
      <c r="H38" s="247">
        <v>18.1</v>
      </c>
      <c r="I38" s="97">
        <v>39.5</v>
      </c>
      <c r="J38" s="247">
        <v>11.1</v>
      </c>
      <c r="K38" s="97">
        <v>12.3</v>
      </c>
      <c r="L38" s="247">
        <v>4.5</v>
      </c>
      <c r="M38" s="97">
        <v>0</v>
      </c>
      <c r="N38" s="247">
        <v>0</v>
      </c>
      <c r="O38" s="97">
        <v>0</v>
      </c>
      <c r="P38" s="247">
        <v>2.5</v>
      </c>
      <c r="Q38" s="97">
        <v>6.9</v>
      </c>
      <c r="R38" s="247">
        <v>5.6</v>
      </c>
      <c r="S38" s="97">
        <v>96</v>
      </c>
      <c r="T38" s="247">
        <v>103.4</v>
      </c>
      <c r="U38" s="97">
        <v>44</v>
      </c>
      <c r="V38" s="247"/>
      <c r="W38" s="97">
        <v>8.4</v>
      </c>
      <c r="X38" s="247"/>
      <c r="Y38" s="97"/>
      <c r="Z38" s="247"/>
      <c r="AA38" s="97"/>
      <c r="AB38" s="247"/>
      <c r="AC38" s="97"/>
      <c r="AD38" s="247"/>
      <c r="AE38" s="97"/>
      <c r="AF38" s="248"/>
      <c r="AG38" s="248"/>
    </row>
    <row r="39" spans="1:33" ht="16.5">
      <c r="A39" s="276"/>
      <c r="B39" s="97" t="s">
        <v>330</v>
      </c>
      <c r="C39" s="246">
        <v>0</v>
      </c>
      <c r="D39" s="246">
        <v>38.6</v>
      </c>
      <c r="E39" s="97">
        <v>11.1</v>
      </c>
      <c r="F39" s="247">
        <v>75.1</v>
      </c>
      <c r="G39" s="97">
        <v>18.1</v>
      </c>
      <c r="H39" s="247">
        <v>285</v>
      </c>
      <c r="I39" s="97">
        <v>195.3</v>
      </c>
      <c r="J39" s="247">
        <v>19.9</v>
      </c>
      <c r="K39" s="97">
        <v>23.1</v>
      </c>
      <c r="L39" s="247">
        <v>0</v>
      </c>
      <c r="M39" s="97">
        <v>2.1</v>
      </c>
      <c r="N39" s="247">
        <v>6.2</v>
      </c>
      <c r="O39" s="97">
        <v>2.2</v>
      </c>
      <c r="P39" s="247">
        <v>105</v>
      </c>
      <c r="Q39" s="97">
        <v>25</v>
      </c>
      <c r="R39" s="247">
        <v>81.5</v>
      </c>
      <c r="S39" s="97">
        <v>329</v>
      </c>
      <c r="T39" s="247">
        <v>134.4</v>
      </c>
      <c r="U39" s="97">
        <v>44</v>
      </c>
      <c r="V39" s="247"/>
      <c r="W39" s="97">
        <v>56.2</v>
      </c>
      <c r="X39" s="247"/>
      <c r="Y39" s="97"/>
      <c r="Z39" s="247"/>
      <c r="AA39" s="97"/>
      <c r="AB39" s="247"/>
      <c r="AC39" s="97"/>
      <c r="AD39" s="247"/>
      <c r="AE39" s="97"/>
      <c r="AF39" s="248"/>
      <c r="AG39" s="248"/>
    </row>
    <row r="40" spans="1:33" ht="16.5">
      <c r="A40" s="276"/>
      <c r="B40" s="97" t="s">
        <v>335</v>
      </c>
      <c r="C40" s="246">
        <v>12.9</v>
      </c>
      <c r="D40" s="246">
        <v>41.2</v>
      </c>
      <c r="E40" s="97">
        <v>60.8</v>
      </c>
      <c r="F40" s="247">
        <v>200.9</v>
      </c>
      <c r="G40" s="97">
        <v>39.2</v>
      </c>
      <c r="H40" s="247">
        <v>103.6</v>
      </c>
      <c r="I40" s="97">
        <v>111.9</v>
      </c>
      <c r="J40" s="247">
        <v>60.2</v>
      </c>
      <c r="K40" s="97">
        <v>16.3</v>
      </c>
      <c r="L40" s="247">
        <v>43.4</v>
      </c>
      <c r="M40" s="97">
        <v>26</v>
      </c>
      <c r="N40" s="247">
        <v>132.5</v>
      </c>
      <c r="O40" s="97">
        <v>85.6</v>
      </c>
      <c r="P40" s="247">
        <v>210.6</v>
      </c>
      <c r="Q40" s="97">
        <v>0</v>
      </c>
      <c r="R40" s="247">
        <v>147.8</v>
      </c>
      <c r="S40" s="97">
        <v>312.1</v>
      </c>
      <c r="T40" s="247">
        <v>195.8</v>
      </c>
      <c r="U40" s="97">
        <v>113.3</v>
      </c>
      <c r="V40" s="247"/>
      <c r="W40" s="97">
        <v>80.8</v>
      </c>
      <c r="X40" s="247"/>
      <c r="Y40" s="97"/>
      <c r="Z40" s="247"/>
      <c r="AA40" s="97"/>
      <c r="AB40" s="247"/>
      <c r="AC40" s="97"/>
      <c r="AD40" s="247"/>
      <c r="AE40" s="97"/>
      <c r="AF40" s="248"/>
      <c r="AG40" s="248"/>
    </row>
    <row r="41" spans="1:33" ht="16.5">
      <c r="A41" s="276"/>
      <c r="B41" s="97" t="s">
        <v>336</v>
      </c>
      <c r="C41" s="246">
        <v>31.6</v>
      </c>
      <c r="D41" s="246">
        <v>22.5</v>
      </c>
      <c r="E41" s="97">
        <v>3.8</v>
      </c>
      <c r="F41" s="247">
        <v>79.5</v>
      </c>
      <c r="G41" s="97">
        <v>14.3</v>
      </c>
      <c r="H41" s="247">
        <v>54.8</v>
      </c>
      <c r="I41" s="97">
        <v>45.9</v>
      </c>
      <c r="J41" s="247">
        <v>177.1</v>
      </c>
      <c r="K41" s="97">
        <v>377.4</v>
      </c>
      <c r="L41" s="247">
        <v>268.3</v>
      </c>
      <c r="M41" s="97">
        <v>68.6</v>
      </c>
      <c r="N41" s="247">
        <v>236.6</v>
      </c>
      <c r="O41" s="97">
        <v>76.9</v>
      </c>
      <c r="P41" s="247">
        <v>170.5</v>
      </c>
      <c r="Q41" s="97">
        <v>224.8</v>
      </c>
      <c r="R41" s="247">
        <v>144.7</v>
      </c>
      <c r="S41" s="97">
        <v>151.2</v>
      </c>
      <c r="T41" s="247">
        <v>19.6</v>
      </c>
      <c r="U41" s="97">
        <v>57.3</v>
      </c>
      <c r="V41" s="247"/>
      <c r="W41" s="97">
        <v>154.1</v>
      </c>
      <c r="X41" s="247"/>
      <c r="Y41" s="97"/>
      <c r="Z41" s="247"/>
      <c r="AA41" s="97"/>
      <c r="AB41" s="247"/>
      <c r="AC41" s="97"/>
      <c r="AD41" s="247"/>
      <c r="AE41" s="97"/>
      <c r="AF41" s="248"/>
      <c r="AG41" s="248"/>
    </row>
    <row r="42" spans="1:33" ht="16.5">
      <c r="A42" s="277"/>
      <c r="B42" s="242" t="s">
        <v>337</v>
      </c>
      <c r="C42" s="241">
        <f aca="true" t="shared" si="2" ref="C42:AG42">SUM(C30:C41)</f>
        <v>443.8999999999999</v>
      </c>
      <c r="D42" s="241">
        <f t="shared" si="2"/>
        <v>809.7</v>
      </c>
      <c r="E42" s="241">
        <f t="shared" si="2"/>
        <v>442.3</v>
      </c>
      <c r="F42" s="241">
        <f t="shared" si="2"/>
        <v>1639.3</v>
      </c>
      <c r="G42" s="241">
        <f t="shared" si="2"/>
        <v>762.1999999999999</v>
      </c>
      <c r="H42" s="241">
        <f t="shared" si="2"/>
        <v>1170.6</v>
      </c>
      <c r="I42" s="241">
        <f t="shared" si="2"/>
        <v>1248.6000000000001</v>
      </c>
      <c r="J42" s="241">
        <f t="shared" si="2"/>
        <v>1460</v>
      </c>
      <c r="K42" s="241">
        <f t="shared" si="2"/>
        <v>1369.3999999999999</v>
      </c>
      <c r="L42" s="241">
        <f t="shared" si="2"/>
        <v>1226.1</v>
      </c>
      <c r="M42" s="241">
        <f t="shared" si="2"/>
        <v>622.1</v>
      </c>
      <c r="N42" s="241">
        <f t="shared" si="2"/>
        <v>1043.6000000000001</v>
      </c>
      <c r="O42" s="241">
        <f t="shared" si="2"/>
        <v>628.6999999999999</v>
      </c>
      <c r="P42" s="241">
        <f t="shared" si="2"/>
        <v>885.3</v>
      </c>
      <c r="Q42" s="241">
        <f t="shared" si="2"/>
        <v>679.3</v>
      </c>
      <c r="R42" s="241">
        <f t="shared" si="2"/>
        <v>869.2</v>
      </c>
      <c r="S42" s="241">
        <f t="shared" si="2"/>
        <v>2676.2</v>
      </c>
      <c r="T42" s="241">
        <f t="shared" si="2"/>
        <v>872.1999999999999</v>
      </c>
      <c r="U42" s="241">
        <f t="shared" si="2"/>
        <v>622.4999999999999</v>
      </c>
      <c r="V42" s="241">
        <f t="shared" si="2"/>
        <v>0</v>
      </c>
      <c r="W42" s="241">
        <f t="shared" si="2"/>
        <v>619.8999999999999</v>
      </c>
      <c r="X42" s="241">
        <f t="shared" si="2"/>
        <v>0</v>
      </c>
      <c r="Y42" s="241">
        <f t="shared" si="2"/>
        <v>0</v>
      </c>
      <c r="Z42" s="241">
        <f t="shared" si="2"/>
        <v>0</v>
      </c>
      <c r="AA42" s="241">
        <f t="shared" si="2"/>
        <v>0</v>
      </c>
      <c r="AB42" s="241">
        <f t="shared" si="2"/>
        <v>0</v>
      </c>
      <c r="AC42" s="241">
        <f t="shared" si="2"/>
        <v>0</v>
      </c>
      <c r="AD42" s="241">
        <f t="shared" si="2"/>
        <v>0</v>
      </c>
      <c r="AE42" s="241">
        <f t="shared" si="2"/>
        <v>0</v>
      </c>
      <c r="AF42" s="241">
        <f t="shared" si="2"/>
        <v>0</v>
      </c>
      <c r="AG42" s="242">
        <f t="shared" si="2"/>
        <v>0</v>
      </c>
    </row>
    <row r="43" spans="1:33" ht="16.5">
      <c r="A43" s="273" t="s">
        <v>339</v>
      </c>
      <c r="B43" s="97" t="s">
        <v>340</v>
      </c>
      <c r="C43" s="246">
        <v>282.3</v>
      </c>
      <c r="D43" s="246">
        <v>104.2</v>
      </c>
      <c r="E43" s="97">
        <v>87.1</v>
      </c>
      <c r="F43" s="247">
        <v>9.7</v>
      </c>
      <c r="G43" s="97">
        <v>336.4</v>
      </c>
      <c r="H43" s="247">
        <v>74.8</v>
      </c>
      <c r="I43" s="97">
        <v>113</v>
      </c>
      <c r="J43" s="247">
        <v>130.6</v>
      </c>
      <c r="K43" s="97">
        <v>302.4</v>
      </c>
      <c r="L43" s="247">
        <v>322.7</v>
      </c>
      <c r="M43" s="97">
        <v>172.6</v>
      </c>
      <c r="N43" s="247">
        <v>84.7</v>
      </c>
      <c r="O43" s="97">
        <v>180.4</v>
      </c>
      <c r="P43" s="247">
        <v>104.7</v>
      </c>
      <c r="Q43" s="97">
        <v>166.9</v>
      </c>
      <c r="R43" s="247">
        <v>133.7</v>
      </c>
      <c r="S43" s="97">
        <v>76.8</v>
      </c>
      <c r="T43" s="247">
        <v>71.8</v>
      </c>
      <c r="U43" s="97">
        <v>39.7</v>
      </c>
      <c r="V43" s="247"/>
      <c r="W43" s="97">
        <v>143.3</v>
      </c>
      <c r="X43" s="247">
        <v>70.7</v>
      </c>
      <c r="Y43" s="97">
        <v>15.5</v>
      </c>
      <c r="Z43" s="247">
        <v>273.2</v>
      </c>
      <c r="AA43" s="97">
        <v>227.6</v>
      </c>
      <c r="AB43" s="247">
        <v>60.1</v>
      </c>
      <c r="AC43" s="97">
        <v>467.5</v>
      </c>
      <c r="AD43" s="247">
        <v>330.7</v>
      </c>
      <c r="AE43" s="97">
        <v>121.5</v>
      </c>
      <c r="AF43" s="248">
        <v>0</v>
      </c>
      <c r="AG43" s="248"/>
    </row>
    <row r="44" spans="1:33" ht="16.5">
      <c r="A44" s="276"/>
      <c r="B44" s="97" t="s">
        <v>341</v>
      </c>
      <c r="C44" s="246">
        <v>32.6</v>
      </c>
      <c r="D44" s="246">
        <v>5.1</v>
      </c>
      <c r="E44" s="97">
        <v>0</v>
      </c>
      <c r="F44" s="247">
        <v>5</v>
      </c>
      <c r="G44" s="97">
        <v>76.4</v>
      </c>
      <c r="H44" s="247">
        <v>10</v>
      </c>
      <c r="I44" s="97">
        <v>9.6</v>
      </c>
      <c r="J44" s="247">
        <v>15.5</v>
      </c>
      <c r="K44" s="97">
        <v>85.5</v>
      </c>
      <c r="L44" s="247">
        <v>242.8</v>
      </c>
      <c r="M44" s="97">
        <v>56.8</v>
      </c>
      <c r="N44" s="247">
        <v>152.9</v>
      </c>
      <c r="O44" s="97">
        <v>14.8</v>
      </c>
      <c r="P44" s="247">
        <v>228.1</v>
      </c>
      <c r="Q44" s="97">
        <v>69.3</v>
      </c>
      <c r="R44" s="247">
        <v>49.3</v>
      </c>
      <c r="S44" s="97">
        <v>39.2</v>
      </c>
      <c r="T44" s="247">
        <v>55.6</v>
      </c>
      <c r="U44" s="97">
        <v>66.9</v>
      </c>
      <c r="V44" s="247"/>
      <c r="W44" s="97">
        <v>36.5</v>
      </c>
      <c r="X44" s="247">
        <v>0</v>
      </c>
      <c r="Y44" s="97">
        <v>0</v>
      </c>
      <c r="Z44" s="247">
        <v>45.9</v>
      </c>
      <c r="AA44" s="97">
        <v>25.8</v>
      </c>
      <c r="AB44" s="247">
        <v>39.6</v>
      </c>
      <c r="AC44" s="97">
        <v>34.1</v>
      </c>
      <c r="AD44" s="247">
        <v>18.8</v>
      </c>
      <c r="AE44" s="97">
        <v>36.5</v>
      </c>
      <c r="AF44" s="248">
        <v>0</v>
      </c>
      <c r="AG44" s="248"/>
    </row>
    <row r="45" spans="1:33" ht="16.5">
      <c r="A45" s="276"/>
      <c r="B45" s="97" t="s">
        <v>342</v>
      </c>
      <c r="C45" s="246">
        <v>176.2</v>
      </c>
      <c r="D45" s="246">
        <v>302.7</v>
      </c>
      <c r="E45" s="97">
        <v>211.5</v>
      </c>
      <c r="F45" s="247">
        <v>163.4</v>
      </c>
      <c r="G45" s="97">
        <v>179.3</v>
      </c>
      <c r="H45" s="247">
        <v>346.2</v>
      </c>
      <c r="I45" s="97">
        <v>195.6</v>
      </c>
      <c r="J45" s="247">
        <v>108.3</v>
      </c>
      <c r="K45" s="97">
        <v>189.3</v>
      </c>
      <c r="L45" s="247">
        <v>164.1</v>
      </c>
      <c r="M45" s="97">
        <v>141.4</v>
      </c>
      <c r="N45" s="247">
        <v>196.4</v>
      </c>
      <c r="O45" s="97">
        <v>129.7</v>
      </c>
      <c r="P45" s="247">
        <v>216.2</v>
      </c>
      <c r="Q45" s="97">
        <v>149</v>
      </c>
      <c r="R45" s="247">
        <v>138.9</v>
      </c>
      <c r="S45" s="97">
        <v>218.2</v>
      </c>
      <c r="T45" s="247">
        <v>175.6</v>
      </c>
      <c r="U45" s="97">
        <v>183.8</v>
      </c>
      <c r="V45" s="247"/>
      <c r="W45" s="97">
        <v>98.8</v>
      </c>
      <c r="X45" s="247">
        <v>325.9</v>
      </c>
      <c r="Y45" s="97">
        <v>301.7</v>
      </c>
      <c r="Z45" s="247">
        <v>176.1</v>
      </c>
      <c r="AA45" s="97">
        <v>226</v>
      </c>
      <c r="AB45" s="247">
        <v>119.5</v>
      </c>
      <c r="AC45" s="97">
        <v>401.7</v>
      </c>
      <c r="AD45" s="247">
        <v>172.7</v>
      </c>
      <c r="AE45" s="97">
        <v>320</v>
      </c>
      <c r="AF45" s="248">
        <v>157.6</v>
      </c>
      <c r="AG45" s="248"/>
    </row>
    <row r="46" spans="1:33" ht="16.5">
      <c r="A46" s="276"/>
      <c r="B46" s="97" t="s">
        <v>343</v>
      </c>
      <c r="C46" s="246">
        <v>24.2</v>
      </c>
      <c r="D46" s="246">
        <v>386.6</v>
      </c>
      <c r="E46" s="97">
        <v>284.2</v>
      </c>
      <c r="F46" s="247">
        <v>248.9</v>
      </c>
      <c r="G46" s="97">
        <v>245</v>
      </c>
      <c r="H46" s="247">
        <v>292.4</v>
      </c>
      <c r="I46" s="97">
        <v>417.6</v>
      </c>
      <c r="J46" s="247">
        <v>337.3</v>
      </c>
      <c r="K46" s="97">
        <v>349.5</v>
      </c>
      <c r="L46" s="247">
        <v>138.9</v>
      </c>
      <c r="M46" s="97">
        <v>44.1</v>
      </c>
      <c r="N46" s="247">
        <v>113.8</v>
      </c>
      <c r="O46" s="97">
        <v>151.2</v>
      </c>
      <c r="P46" s="247">
        <v>282.2</v>
      </c>
      <c r="Q46" s="97">
        <v>155.7</v>
      </c>
      <c r="R46" s="247">
        <v>287.3</v>
      </c>
      <c r="S46" s="97">
        <v>325.7</v>
      </c>
      <c r="T46" s="247">
        <v>281.7</v>
      </c>
      <c r="U46" s="97">
        <v>224.1</v>
      </c>
      <c r="V46" s="247"/>
      <c r="W46" s="97">
        <v>196.9</v>
      </c>
      <c r="X46" s="247">
        <v>61.3</v>
      </c>
      <c r="Y46" s="97">
        <v>511.5</v>
      </c>
      <c r="Z46" s="247">
        <v>225.2</v>
      </c>
      <c r="AA46" s="97">
        <v>191.8</v>
      </c>
      <c r="AB46" s="247">
        <v>612.5</v>
      </c>
      <c r="AC46" s="97">
        <v>375.3</v>
      </c>
      <c r="AD46" s="247">
        <v>75.3</v>
      </c>
      <c r="AE46" s="97">
        <v>249.1</v>
      </c>
      <c r="AF46" s="248">
        <v>346</v>
      </c>
      <c r="AG46" s="248"/>
    </row>
    <row r="47" spans="1:33" ht="16.5">
      <c r="A47" s="276"/>
      <c r="B47" s="97" t="s">
        <v>344</v>
      </c>
      <c r="C47" s="246">
        <v>2.9</v>
      </c>
      <c r="D47" s="246">
        <v>137.5</v>
      </c>
      <c r="E47" s="97">
        <v>76.3</v>
      </c>
      <c r="F47" s="247">
        <v>228</v>
      </c>
      <c r="G47" s="97">
        <v>99.7</v>
      </c>
      <c r="H47" s="247">
        <v>163.1</v>
      </c>
      <c r="I47" s="97">
        <v>260.4</v>
      </c>
      <c r="J47" s="247">
        <v>55.2</v>
      </c>
      <c r="K47" s="97">
        <v>36.5</v>
      </c>
      <c r="L47" s="247">
        <v>1.7</v>
      </c>
      <c r="M47" s="97">
        <v>3.7</v>
      </c>
      <c r="N47" s="247">
        <v>16.5</v>
      </c>
      <c r="O47" s="97">
        <v>0</v>
      </c>
      <c r="P47" s="247">
        <v>14.1</v>
      </c>
      <c r="Q47" s="97">
        <v>5.1</v>
      </c>
      <c r="R47" s="247">
        <v>35.5</v>
      </c>
      <c r="S47" s="97">
        <v>238.3</v>
      </c>
      <c r="T47" s="247">
        <v>110.1</v>
      </c>
      <c r="U47" s="97">
        <v>86.9</v>
      </c>
      <c r="V47" s="247"/>
      <c r="W47" s="97">
        <v>8</v>
      </c>
      <c r="X47" s="247">
        <v>14.7</v>
      </c>
      <c r="Y47" s="97">
        <v>709.4</v>
      </c>
      <c r="Z47" s="247">
        <v>42.2</v>
      </c>
      <c r="AA47" s="97">
        <v>40.7</v>
      </c>
      <c r="AB47" s="247">
        <v>528.2</v>
      </c>
      <c r="AC47" s="97">
        <v>107.3</v>
      </c>
      <c r="AD47" s="247">
        <v>6.2</v>
      </c>
      <c r="AE47" s="97">
        <v>110.3</v>
      </c>
      <c r="AF47" s="248">
        <v>0</v>
      </c>
      <c r="AG47" s="248"/>
    </row>
    <row r="48" spans="1:33" ht="16.5">
      <c r="A48" s="276"/>
      <c r="B48" s="97" t="s">
        <v>345</v>
      </c>
      <c r="C48" s="246">
        <v>0</v>
      </c>
      <c r="D48" s="246">
        <v>7.4</v>
      </c>
      <c r="E48" s="97">
        <v>22</v>
      </c>
      <c r="F48" s="247">
        <v>109.5</v>
      </c>
      <c r="G48" s="97">
        <v>13</v>
      </c>
      <c r="H48" s="247">
        <v>11.5</v>
      </c>
      <c r="I48" s="97">
        <v>15.2</v>
      </c>
      <c r="J48" s="247">
        <v>7.1</v>
      </c>
      <c r="K48" s="97">
        <v>3.4</v>
      </c>
      <c r="L48" s="247">
        <v>0</v>
      </c>
      <c r="M48" s="97">
        <v>0</v>
      </c>
      <c r="N48" s="247">
        <v>0</v>
      </c>
      <c r="O48" s="97">
        <v>0</v>
      </c>
      <c r="P48" s="247">
        <v>0</v>
      </c>
      <c r="Q48" s="97">
        <v>0</v>
      </c>
      <c r="R48" s="247">
        <v>0</v>
      </c>
      <c r="S48" s="97">
        <v>145.5</v>
      </c>
      <c r="T48" s="247">
        <v>21.2</v>
      </c>
      <c r="U48" s="97">
        <v>73.1</v>
      </c>
      <c r="V48" s="247"/>
      <c r="W48" s="97">
        <v>0</v>
      </c>
      <c r="X48" s="247">
        <v>1.6</v>
      </c>
      <c r="Y48" s="97">
        <v>101.1</v>
      </c>
      <c r="Z48" s="247">
        <v>0</v>
      </c>
      <c r="AA48" s="97">
        <v>4.3</v>
      </c>
      <c r="AB48" s="247">
        <v>25.3</v>
      </c>
      <c r="AC48" s="97">
        <v>1.8</v>
      </c>
      <c r="AD48" s="247">
        <v>0</v>
      </c>
      <c r="AE48" s="97">
        <v>73.8</v>
      </c>
      <c r="AF48" s="248">
        <v>0</v>
      </c>
      <c r="AG48" s="248"/>
    </row>
    <row r="49" spans="1:33" ht="16.5">
      <c r="A49" s="276"/>
      <c r="B49" s="97" t="s">
        <v>346</v>
      </c>
      <c r="C49" s="246">
        <v>0</v>
      </c>
      <c r="D49" s="246">
        <v>0.6</v>
      </c>
      <c r="E49" s="97">
        <v>0</v>
      </c>
      <c r="F49" s="247">
        <v>52.6</v>
      </c>
      <c r="G49" s="97">
        <v>19.9</v>
      </c>
      <c r="H49" s="247">
        <v>7.2</v>
      </c>
      <c r="I49" s="97">
        <v>8.7</v>
      </c>
      <c r="J49" s="247">
        <v>17.5</v>
      </c>
      <c r="K49" s="97">
        <v>7.7</v>
      </c>
      <c r="L49" s="247">
        <v>0.5</v>
      </c>
      <c r="M49" s="97">
        <v>0</v>
      </c>
      <c r="N49" s="247">
        <v>0</v>
      </c>
      <c r="O49" s="97">
        <v>0</v>
      </c>
      <c r="P49" s="247">
        <v>0</v>
      </c>
      <c r="Q49" s="97">
        <v>1.1</v>
      </c>
      <c r="R49" s="247">
        <v>0.4</v>
      </c>
      <c r="S49" s="97">
        <v>5</v>
      </c>
      <c r="T49" s="247">
        <v>0</v>
      </c>
      <c r="U49" s="97">
        <v>5</v>
      </c>
      <c r="V49" s="247"/>
      <c r="W49" s="97">
        <v>0</v>
      </c>
      <c r="X49" s="247">
        <v>0</v>
      </c>
      <c r="Y49" s="97">
        <v>41.5</v>
      </c>
      <c r="Z49" s="247">
        <v>0</v>
      </c>
      <c r="AA49" s="97">
        <v>8.8</v>
      </c>
      <c r="AB49" s="247">
        <v>132.5</v>
      </c>
      <c r="AC49" s="97">
        <v>2.2</v>
      </c>
      <c r="AD49" s="247">
        <v>3.1</v>
      </c>
      <c r="AE49" s="97">
        <v>11.1</v>
      </c>
      <c r="AF49" s="248">
        <v>0</v>
      </c>
      <c r="AG49" s="248"/>
    </row>
    <row r="50" spans="1:33" ht="16.5">
      <c r="A50" s="276"/>
      <c r="B50" s="97" t="s">
        <v>347</v>
      </c>
      <c r="C50" s="246">
        <v>0</v>
      </c>
      <c r="D50" s="246">
        <v>1.8</v>
      </c>
      <c r="E50" s="97">
        <v>0</v>
      </c>
      <c r="F50" s="247">
        <v>52.7</v>
      </c>
      <c r="G50" s="97">
        <v>0</v>
      </c>
      <c r="H50" s="247">
        <v>37.9</v>
      </c>
      <c r="I50" s="97">
        <v>11.1</v>
      </c>
      <c r="J50" s="247">
        <v>0.5</v>
      </c>
      <c r="K50" s="97">
        <v>8.6</v>
      </c>
      <c r="L50" s="247">
        <v>0</v>
      </c>
      <c r="M50" s="97">
        <v>0</v>
      </c>
      <c r="N50" s="247">
        <v>0</v>
      </c>
      <c r="O50" s="97">
        <v>0</v>
      </c>
      <c r="P50" s="247">
        <v>0</v>
      </c>
      <c r="Q50" s="97">
        <v>0</v>
      </c>
      <c r="R50" s="247">
        <v>0</v>
      </c>
      <c r="S50" s="97">
        <v>66.5</v>
      </c>
      <c r="T50" s="247">
        <v>37.5</v>
      </c>
      <c r="U50" s="97">
        <v>54.8</v>
      </c>
      <c r="V50" s="247"/>
      <c r="W50" s="97">
        <v>0.7</v>
      </c>
      <c r="X50" s="247">
        <v>0.1</v>
      </c>
      <c r="Y50" s="97">
        <v>14.6</v>
      </c>
      <c r="Z50" s="247">
        <v>0</v>
      </c>
      <c r="AA50" s="97">
        <v>5.7</v>
      </c>
      <c r="AB50" s="247">
        <v>15.9</v>
      </c>
      <c r="AC50" s="97">
        <v>0.1</v>
      </c>
      <c r="AD50" s="247">
        <v>0</v>
      </c>
      <c r="AE50" s="97">
        <v>9.9</v>
      </c>
      <c r="AF50" s="248">
        <v>0</v>
      </c>
      <c r="AG50" s="248"/>
    </row>
    <row r="51" spans="1:33" ht="16.5">
      <c r="A51" s="276"/>
      <c r="B51" s="97" t="s">
        <v>348</v>
      </c>
      <c r="C51" s="246">
        <v>0</v>
      </c>
      <c r="D51" s="246">
        <v>18</v>
      </c>
      <c r="E51" s="97">
        <v>13.7</v>
      </c>
      <c r="F51" s="247">
        <v>47.7</v>
      </c>
      <c r="G51" s="97">
        <v>4.8</v>
      </c>
      <c r="H51" s="247">
        <v>18.3</v>
      </c>
      <c r="I51" s="97">
        <v>15.6</v>
      </c>
      <c r="J51" s="247">
        <v>44.4</v>
      </c>
      <c r="K51" s="97">
        <v>41.7</v>
      </c>
      <c r="L51" s="247">
        <v>12.2</v>
      </c>
      <c r="M51" s="97">
        <v>0</v>
      </c>
      <c r="N51" s="247">
        <v>0</v>
      </c>
      <c r="O51" s="97">
        <v>0</v>
      </c>
      <c r="P51" s="247">
        <v>0</v>
      </c>
      <c r="Q51" s="97">
        <v>0</v>
      </c>
      <c r="R51" s="247">
        <v>3</v>
      </c>
      <c r="S51" s="97">
        <v>150.6</v>
      </c>
      <c r="T51" s="247">
        <v>1.4</v>
      </c>
      <c r="U51" s="97">
        <v>15.8</v>
      </c>
      <c r="V51" s="247"/>
      <c r="W51" s="97">
        <v>0</v>
      </c>
      <c r="X51" s="247">
        <v>11</v>
      </c>
      <c r="Y51" s="97">
        <v>153.7</v>
      </c>
      <c r="Z51" s="247">
        <v>0</v>
      </c>
      <c r="AA51" s="97">
        <v>23.8</v>
      </c>
      <c r="AB51" s="247">
        <v>31.3</v>
      </c>
      <c r="AC51" s="97">
        <v>42.6</v>
      </c>
      <c r="AD51" s="247">
        <v>0</v>
      </c>
      <c r="AE51" s="97">
        <v>4</v>
      </c>
      <c r="AF51" s="248">
        <v>0</v>
      </c>
      <c r="AG51" s="248"/>
    </row>
    <row r="52" spans="1:33" ht="16.5">
      <c r="A52" s="276"/>
      <c r="B52" s="97" t="s">
        <v>349</v>
      </c>
      <c r="C52" s="246">
        <v>0</v>
      </c>
      <c r="D52" s="246">
        <v>67.7</v>
      </c>
      <c r="E52" s="97">
        <v>68.3</v>
      </c>
      <c r="F52" s="247">
        <v>157.5</v>
      </c>
      <c r="G52" s="97">
        <v>29.2</v>
      </c>
      <c r="H52" s="247">
        <v>47</v>
      </c>
      <c r="I52" s="97">
        <v>19.4</v>
      </c>
      <c r="J52" s="247">
        <v>34.5</v>
      </c>
      <c r="K52" s="97">
        <v>7.5</v>
      </c>
      <c r="L52" s="247">
        <v>0</v>
      </c>
      <c r="M52" s="97">
        <v>12.4</v>
      </c>
      <c r="N52" s="247">
        <v>856.2</v>
      </c>
      <c r="O52" s="97">
        <v>0</v>
      </c>
      <c r="P52" s="247">
        <v>7.7</v>
      </c>
      <c r="Q52" s="97">
        <v>4.6</v>
      </c>
      <c r="R52" s="247">
        <v>62.5</v>
      </c>
      <c r="S52" s="97">
        <v>151.6</v>
      </c>
      <c r="T52" s="247">
        <v>142.1</v>
      </c>
      <c r="U52" s="97">
        <v>38.1</v>
      </c>
      <c r="V52" s="247"/>
      <c r="W52" s="97">
        <v>17.2</v>
      </c>
      <c r="X52" s="247">
        <v>66.5</v>
      </c>
      <c r="Y52" s="97">
        <v>117</v>
      </c>
      <c r="Z52" s="247">
        <v>28.8</v>
      </c>
      <c r="AA52" s="97">
        <v>8.9</v>
      </c>
      <c r="AB52" s="247">
        <v>97.7</v>
      </c>
      <c r="AC52" s="97">
        <v>7.2</v>
      </c>
      <c r="AD52" s="247">
        <v>0</v>
      </c>
      <c r="AE52" s="97">
        <v>115</v>
      </c>
      <c r="AF52" s="248">
        <v>0</v>
      </c>
      <c r="AG52" s="248"/>
    </row>
    <row r="53" spans="1:33" ht="16.5">
      <c r="A53" s="276"/>
      <c r="B53" s="97" t="s">
        <v>335</v>
      </c>
      <c r="C53" s="246">
        <v>11.3</v>
      </c>
      <c r="D53" s="246">
        <v>49.4</v>
      </c>
      <c r="E53" s="97">
        <v>69.4</v>
      </c>
      <c r="F53" s="247">
        <v>62.3</v>
      </c>
      <c r="G53" s="97">
        <v>62.9</v>
      </c>
      <c r="H53" s="247">
        <v>18.5</v>
      </c>
      <c r="I53" s="97">
        <v>25.5</v>
      </c>
      <c r="J53" s="247">
        <v>1.2</v>
      </c>
      <c r="K53" s="97">
        <v>14.2</v>
      </c>
      <c r="L53" s="247">
        <v>3.5</v>
      </c>
      <c r="M53" s="97">
        <v>4.5</v>
      </c>
      <c r="N53" s="247">
        <v>53.8</v>
      </c>
      <c r="O53" s="97">
        <v>45.9</v>
      </c>
      <c r="P53" s="247">
        <v>43.1</v>
      </c>
      <c r="Q53" s="97">
        <v>12.9</v>
      </c>
      <c r="R53" s="247">
        <v>140.5</v>
      </c>
      <c r="S53" s="97">
        <v>58.4</v>
      </c>
      <c r="T53" s="247">
        <v>125.5</v>
      </c>
      <c r="U53" s="97">
        <v>47.4</v>
      </c>
      <c r="V53" s="247"/>
      <c r="W53" s="97">
        <v>49</v>
      </c>
      <c r="X53" s="247">
        <v>10.5</v>
      </c>
      <c r="Y53" s="97">
        <v>32.5</v>
      </c>
      <c r="Z53" s="247">
        <v>89.9</v>
      </c>
      <c r="AA53" s="97">
        <v>15</v>
      </c>
      <c r="AB53" s="247">
        <v>53.9</v>
      </c>
      <c r="AC53" s="97">
        <v>48.9</v>
      </c>
      <c r="AD53" s="247">
        <v>0</v>
      </c>
      <c r="AE53" s="97">
        <v>143.8</v>
      </c>
      <c r="AF53" s="248">
        <v>107.4</v>
      </c>
      <c r="AG53" s="248"/>
    </row>
    <row r="54" spans="1:33" ht="16.5">
      <c r="A54" s="276"/>
      <c r="B54" s="97" t="s">
        <v>336</v>
      </c>
      <c r="C54" s="246">
        <v>149.8</v>
      </c>
      <c r="D54" s="246">
        <v>116.9</v>
      </c>
      <c r="E54" s="97">
        <v>29.3</v>
      </c>
      <c r="F54" s="247">
        <v>196.6</v>
      </c>
      <c r="G54" s="97">
        <v>71.5</v>
      </c>
      <c r="H54" s="247">
        <v>162.3</v>
      </c>
      <c r="I54" s="97">
        <v>116.7</v>
      </c>
      <c r="J54" s="247">
        <v>171.3</v>
      </c>
      <c r="K54" s="97">
        <v>134.4</v>
      </c>
      <c r="L54" s="247">
        <v>152.6</v>
      </c>
      <c r="M54" s="97">
        <v>73.8</v>
      </c>
      <c r="N54" s="247">
        <v>257.6</v>
      </c>
      <c r="O54" s="97">
        <v>241.4</v>
      </c>
      <c r="P54" s="247">
        <v>216.8</v>
      </c>
      <c r="Q54" s="97">
        <v>203.8</v>
      </c>
      <c r="R54" s="247">
        <v>134</v>
      </c>
      <c r="S54" s="97">
        <v>231.1</v>
      </c>
      <c r="T54" s="247">
        <v>130.5</v>
      </c>
      <c r="U54" s="97">
        <v>195.4</v>
      </c>
      <c r="V54" s="247"/>
      <c r="W54" s="97">
        <v>183.9</v>
      </c>
      <c r="X54" s="247">
        <v>63.8</v>
      </c>
      <c r="Y54" s="97">
        <v>48.7</v>
      </c>
      <c r="Z54" s="247">
        <v>203</v>
      </c>
      <c r="AA54" s="97">
        <v>132.7</v>
      </c>
      <c r="AB54" s="247">
        <v>167.6</v>
      </c>
      <c r="AC54" s="97">
        <v>239.3</v>
      </c>
      <c r="AD54" s="247">
        <v>0</v>
      </c>
      <c r="AE54" s="97">
        <v>0</v>
      </c>
      <c r="AF54" s="248">
        <v>80.8</v>
      </c>
      <c r="AG54" s="248"/>
    </row>
    <row r="55" spans="1:33" ht="16.5">
      <c r="A55" s="277"/>
      <c r="B55" s="242" t="s">
        <v>337</v>
      </c>
      <c r="C55" s="241">
        <f aca="true" t="shared" si="3" ref="C55:AG55">SUM(C43:C54)</f>
        <v>679.3</v>
      </c>
      <c r="D55" s="241">
        <f t="shared" si="3"/>
        <v>1197.9</v>
      </c>
      <c r="E55" s="241">
        <f t="shared" si="3"/>
        <v>861.7999999999998</v>
      </c>
      <c r="F55" s="241">
        <f t="shared" si="3"/>
        <v>1333.8999999999999</v>
      </c>
      <c r="G55" s="241">
        <f t="shared" si="3"/>
        <v>1138.1</v>
      </c>
      <c r="H55" s="241">
        <f t="shared" si="3"/>
        <v>1189.2</v>
      </c>
      <c r="I55" s="241">
        <f t="shared" si="3"/>
        <v>1208.4</v>
      </c>
      <c r="J55" s="241">
        <f t="shared" si="3"/>
        <v>923.4000000000001</v>
      </c>
      <c r="K55" s="241">
        <f t="shared" si="3"/>
        <v>1180.7000000000003</v>
      </c>
      <c r="L55" s="241">
        <f t="shared" si="3"/>
        <v>1039</v>
      </c>
      <c r="M55" s="241">
        <f t="shared" si="3"/>
        <v>509.29999999999995</v>
      </c>
      <c r="N55" s="241">
        <f t="shared" si="3"/>
        <v>1731.9</v>
      </c>
      <c r="O55" s="241">
        <f t="shared" si="3"/>
        <v>763.4</v>
      </c>
      <c r="P55" s="241">
        <f t="shared" si="3"/>
        <v>1112.9</v>
      </c>
      <c r="Q55" s="241">
        <f t="shared" si="3"/>
        <v>768.4000000000001</v>
      </c>
      <c r="R55" s="241">
        <f t="shared" si="3"/>
        <v>985.1</v>
      </c>
      <c r="S55" s="241">
        <f t="shared" si="3"/>
        <v>1706.8999999999999</v>
      </c>
      <c r="T55" s="241">
        <f t="shared" si="3"/>
        <v>1153</v>
      </c>
      <c r="U55" s="241">
        <f t="shared" si="3"/>
        <v>1031</v>
      </c>
      <c r="V55" s="241">
        <f t="shared" si="3"/>
        <v>0</v>
      </c>
      <c r="W55" s="241">
        <f t="shared" si="3"/>
        <v>734.3</v>
      </c>
      <c r="X55" s="241">
        <f t="shared" si="3"/>
        <v>626.0999999999999</v>
      </c>
      <c r="Y55" s="241">
        <f t="shared" si="3"/>
        <v>2047.1999999999998</v>
      </c>
      <c r="Z55" s="241">
        <f t="shared" si="3"/>
        <v>1084.2999999999997</v>
      </c>
      <c r="AA55" s="241">
        <f t="shared" si="3"/>
        <v>911.0999999999999</v>
      </c>
      <c r="AB55" s="241">
        <f t="shared" si="3"/>
        <v>1884.1000000000001</v>
      </c>
      <c r="AC55" s="241">
        <f t="shared" si="3"/>
        <v>1727.9999999999998</v>
      </c>
      <c r="AD55" s="241">
        <f t="shared" si="3"/>
        <v>606.8000000000001</v>
      </c>
      <c r="AE55" s="241">
        <f t="shared" si="3"/>
        <v>1194.9999999999998</v>
      </c>
      <c r="AF55" s="241">
        <f t="shared" si="3"/>
        <v>691.8</v>
      </c>
      <c r="AG55" s="242">
        <f t="shared" si="3"/>
        <v>0</v>
      </c>
    </row>
    <row r="56" spans="1:33" ht="16.5">
      <c r="A56" s="273" t="s">
        <v>350</v>
      </c>
      <c r="B56" s="97" t="s">
        <v>340</v>
      </c>
      <c r="C56" s="246">
        <v>123.5</v>
      </c>
      <c r="D56" s="246">
        <v>68.3</v>
      </c>
      <c r="E56" s="97">
        <v>79.8</v>
      </c>
      <c r="F56" s="247">
        <v>2.8</v>
      </c>
      <c r="G56" s="97">
        <v>81.6</v>
      </c>
      <c r="H56" s="247">
        <v>85.9</v>
      </c>
      <c r="I56" s="97">
        <v>34.9</v>
      </c>
      <c r="J56" s="247">
        <v>119.4</v>
      </c>
      <c r="K56" s="97">
        <v>39.8</v>
      </c>
      <c r="L56" s="247">
        <v>298.7</v>
      </c>
      <c r="M56" s="97">
        <v>158.9</v>
      </c>
      <c r="N56" s="247">
        <v>213.1</v>
      </c>
      <c r="O56" s="97">
        <v>158.1</v>
      </c>
      <c r="P56" s="247">
        <v>167.4</v>
      </c>
      <c r="Q56" s="97">
        <v>118.2</v>
      </c>
      <c r="R56" s="247">
        <v>39.5</v>
      </c>
      <c r="S56" s="97">
        <v>206.6</v>
      </c>
      <c r="T56" s="247">
        <v>30.9</v>
      </c>
      <c r="U56" s="97">
        <v>26.1</v>
      </c>
      <c r="V56" s="247"/>
      <c r="W56" s="97">
        <v>104.5</v>
      </c>
      <c r="X56" s="247">
        <v>35.6</v>
      </c>
      <c r="Y56" s="97">
        <v>10</v>
      </c>
      <c r="Z56" s="247">
        <v>245.6</v>
      </c>
      <c r="AA56" s="97">
        <v>77.2</v>
      </c>
      <c r="AB56" s="247">
        <v>21.2</v>
      </c>
      <c r="AC56" s="97">
        <v>316.6</v>
      </c>
      <c r="AD56" s="247">
        <v>364.1</v>
      </c>
      <c r="AE56" s="97">
        <v>32.3</v>
      </c>
      <c r="AF56" s="248"/>
      <c r="AG56" s="248"/>
    </row>
    <row r="57" spans="1:33" ht="16.5">
      <c r="A57" s="276"/>
      <c r="B57" s="97" t="s">
        <v>341</v>
      </c>
      <c r="C57" s="246">
        <v>146.1</v>
      </c>
      <c r="D57" s="246">
        <v>37.1</v>
      </c>
      <c r="E57" s="97">
        <v>3.7</v>
      </c>
      <c r="F57" s="247">
        <v>27.5</v>
      </c>
      <c r="G57" s="97">
        <v>37</v>
      </c>
      <c r="H57" s="247">
        <v>25.8</v>
      </c>
      <c r="I57" s="97">
        <v>60.9</v>
      </c>
      <c r="J57" s="247">
        <v>75.6</v>
      </c>
      <c r="K57" s="97">
        <v>269</v>
      </c>
      <c r="L57" s="247">
        <v>255.6</v>
      </c>
      <c r="M57" s="97">
        <v>109.2</v>
      </c>
      <c r="N57" s="247">
        <v>184.3</v>
      </c>
      <c r="O57" s="97">
        <v>70.1</v>
      </c>
      <c r="P57" s="247">
        <v>44</v>
      </c>
      <c r="Q57" s="97">
        <v>186.5</v>
      </c>
      <c r="R57" s="247">
        <v>77.7</v>
      </c>
      <c r="S57" s="97">
        <v>183.9</v>
      </c>
      <c r="T57" s="247">
        <v>107.6</v>
      </c>
      <c r="U57" s="97">
        <v>46.7</v>
      </c>
      <c r="V57" s="247"/>
      <c r="W57" s="97">
        <v>111.8</v>
      </c>
      <c r="X57" s="247">
        <v>29.9</v>
      </c>
      <c r="Y57" s="97">
        <v>49.3</v>
      </c>
      <c r="Z57" s="247">
        <v>158.3</v>
      </c>
      <c r="AA57" s="97">
        <v>148.1</v>
      </c>
      <c r="AB57" s="247">
        <v>105.4</v>
      </c>
      <c r="AC57" s="97">
        <v>229.4</v>
      </c>
      <c r="AD57" s="247">
        <v>371.1</v>
      </c>
      <c r="AE57" s="97">
        <v>69</v>
      </c>
      <c r="AF57" s="248"/>
      <c r="AG57" s="248"/>
    </row>
    <row r="58" spans="1:33" ht="16.5">
      <c r="A58" s="276"/>
      <c r="B58" s="97" t="s">
        <v>342</v>
      </c>
      <c r="C58" s="246">
        <v>135.4</v>
      </c>
      <c r="D58" s="246">
        <v>92.9</v>
      </c>
      <c r="E58" s="97">
        <v>0</v>
      </c>
      <c r="F58" s="247">
        <v>15.9</v>
      </c>
      <c r="G58" s="97">
        <v>77.8</v>
      </c>
      <c r="H58" s="247">
        <v>82.5</v>
      </c>
      <c r="I58" s="97">
        <v>157.4</v>
      </c>
      <c r="J58" s="247">
        <v>158</v>
      </c>
      <c r="K58" s="97">
        <v>181.4</v>
      </c>
      <c r="L58" s="247">
        <v>159.4</v>
      </c>
      <c r="M58" s="97">
        <v>132.5</v>
      </c>
      <c r="N58" s="247">
        <v>301.8</v>
      </c>
      <c r="O58" s="97">
        <v>46.1</v>
      </c>
      <c r="P58" s="247">
        <v>138.4</v>
      </c>
      <c r="Q58" s="97">
        <v>115.2</v>
      </c>
      <c r="R58" s="247">
        <v>127</v>
      </c>
      <c r="S58" s="97">
        <v>226.5</v>
      </c>
      <c r="T58" s="247">
        <v>97.9</v>
      </c>
      <c r="U58" s="97">
        <v>99.2</v>
      </c>
      <c r="V58" s="247"/>
      <c r="W58" s="97">
        <v>61.6</v>
      </c>
      <c r="X58" s="247">
        <v>57.1</v>
      </c>
      <c r="Y58" s="97">
        <v>30.1</v>
      </c>
      <c r="Z58" s="247">
        <v>67.8</v>
      </c>
      <c r="AA58" s="97">
        <v>60.1</v>
      </c>
      <c r="AB58" s="247">
        <v>63.5</v>
      </c>
      <c r="AC58" s="97">
        <v>259.8</v>
      </c>
      <c r="AD58" s="247">
        <v>262</v>
      </c>
      <c r="AE58" s="97">
        <v>113.8</v>
      </c>
      <c r="AF58" s="248"/>
      <c r="AG58" s="248"/>
    </row>
    <row r="59" spans="1:33" ht="16.5">
      <c r="A59" s="276"/>
      <c r="B59" s="97" t="s">
        <v>343</v>
      </c>
      <c r="C59" s="246">
        <v>21.5</v>
      </c>
      <c r="D59" s="246">
        <v>161.6</v>
      </c>
      <c r="E59" s="97">
        <v>27</v>
      </c>
      <c r="F59" s="247">
        <v>53.1</v>
      </c>
      <c r="G59" s="97">
        <v>264.2</v>
      </c>
      <c r="H59" s="247">
        <v>73.1</v>
      </c>
      <c r="I59" s="97">
        <v>160.6</v>
      </c>
      <c r="J59" s="247">
        <v>167.1</v>
      </c>
      <c r="K59" s="97">
        <v>107.2</v>
      </c>
      <c r="L59" s="247">
        <v>70.1</v>
      </c>
      <c r="M59" s="97">
        <v>60.7</v>
      </c>
      <c r="N59" s="247">
        <v>93.7</v>
      </c>
      <c r="O59" s="97">
        <v>96.2</v>
      </c>
      <c r="P59" s="247">
        <v>185.9</v>
      </c>
      <c r="Q59" s="97">
        <v>51.8</v>
      </c>
      <c r="R59" s="247">
        <v>79.4</v>
      </c>
      <c r="S59" s="97">
        <v>258.9</v>
      </c>
      <c r="T59" s="247">
        <v>157.7</v>
      </c>
      <c r="U59" s="97">
        <v>68.1</v>
      </c>
      <c r="V59" s="247"/>
      <c r="W59" s="97">
        <v>115.3</v>
      </c>
      <c r="X59" s="247">
        <v>31.7</v>
      </c>
      <c r="Y59" s="97">
        <v>141.1</v>
      </c>
      <c r="Z59" s="247">
        <v>189.2</v>
      </c>
      <c r="AA59" s="97">
        <v>79.6</v>
      </c>
      <c r="AB59" s="247">
        <v>167.7</v>
      </c>
      <c r="AC59" s="97">
        <v>359.1</v>
      </c>
      <c r="AD59" s="247">
        <v>85.8</v>
      </c>
      <c r="AE59" s="97">
        <v>86</v>
      </c>
      <c r="AF59" s="248"/>
      <c r="AG59" s="248"/>
    </row>
    <row r="60" spans="1:33" ht="16.5">
      <c r="A60" s="276"/>
      <c r="B60" s="97" t="s">
        <v>344</v>
      </c>
      <c r="C60" s="246">
        <v>1.5</v>
      </c>
      <c r="D60" s="246">
        <v>182.2</v>
      </c>
      <c r="E60" s="97">
        <v>133.1</v>
      </c>
      <c r="F60" s="247">
        <v>519.5</v>
      </c>
      <c r="G60" s="97">
        <v>127.6</v>
      </c>
      <c r="H60" s="247">
        <v>304.6</v>
      </c>
      <c r="I60" s="97">
        <v>445.9</v>
      </c>
      <c r="J60" s="247">
        <v>209.1</v>
      </c>
      <c r="K60" s="97">
        <v>160.3</v>
      </c>
      <c r="L60" s="247">
        <v>12.6</v>
      </c>
      <c r="M60" s="97">
        <v>21.3</v>
      </c>
      <c r="N60" s="247">
        <v>44.5</v>
      </c>
      <c r="O60" s="97">
        <v>7.8</v>
      </c>
      <c r="P60" s="247">
        <v>2.5</v>
      </c>
      <c r="Q60" s="97">
        <v>2.8</v>
      </c>
      <c r="R60" s="247">
        <v>20.2</v>
      </c>
      <c r="S60" s="97">
        <v>583.9</v>
      </c>
      <c r="T60" s="247">
        <v>60.4</v>
      </c>
      <c r="U60" s="97">
        <v>145.5</v>
      </c>
      <c r="V60" s="247"/>
      <c r="W60" s="97">
        <v>13</v>
      </c>
      <c r="X60" s="247">
        <v>154.6</v>
      </c>
      <c r="Y60" s="97">
        <v>1048</v>
      </c>
      <c r="Z60" s="247">
        <v>20</v>
      </c>
      <c r="AA60" s="97">
        <v>140.9</v>
      </c>
      <c r="AB60" s="247">
        <v>838.3</v>
      </c>
      <c r="AC60" s="97">
        <v>275.9</v>
      </c>
      <c r="AD60" s="247">
        <v>0</v>
      </c>
      <c r="AE60" s="97">
        <v>321.8</v>
      </c>
      <c r="AF60" s="248"/>
      <c r="AG60" s="248"/>
    </row>
    <row r="61" spans="1:33" ht="16.5">
      <c r="A61" s="276"/>
      <c r="B61" s="97" t="s">
        <v>345</v>
      </c>
      <c r="C61" s="246">
        <v>0</v>
      </c>
      <c r="D61" s="246">
        <v>0</v>
      </c>
      <c r="E61" s="97">
        <v>7.5</v>
      </c>
      <c r="F61" s="247">
        <v>7.2</v>
      </c>
      <c r="G61" s="97">
        <v>1.2</v>
      </c>
      <c r="H61" s="247">
        <v>1.4</v>
      </c>
      <c r="I61" s="97">
        <v>2</v>
      </c>
      <c r="J61" s="247">
        <v>0</v>
      </c>
      <c r="K61" s="97">
        <v>0</v>
      </c>
      <c r="L61" s="247">
        <v>2.3</v>
      </c>
      <c r="M61" s="97">
        <v>0</v>
      </c>
      <c r="N61" s="247">
        <v>0</v>
      </c>
      <c r="O61" s="97">
        <v>0</v>
      </c>
      <c r="P61" s="247">
        <v>0</v>
      </c>
      <c r="Q61" s="97">
        <v>0</v>
      </c>
      <c r="R61" s="247">
        <v>0</v>
      </c>
      <c r="S61" s="97">
        <v>1.4</v>
      </c>
      <c r="T61" s="247">
        <v>58.2</v>
      </c>
      <c r="U61" s="97">
        <v>59.3</v>
      </c>
      <c r="V61" s="247"/>
      <c r="W61" s="97">
        <v>0</v>
      </c>
      <c r="X61" s="247">
        <v>0</v>
      </c>
      <c r="Y61" s="97">
        <v>39.4</v>
      </c>
      <c r="Z61" s="247">
        <v>0</v>
      </c>
      <c r="AA61" s="97">
        <v>0</v>
      </c>
      <c r="AB61" s="247">
        <v>0</v>
      </c>
      <c r="AC61" s="97">
        <v>0.2</v>
      </c>
      <c r="AD61" s="247">
        <v>0</v>
      </c>
      <c r="AE61" s="97">
        <v>6</v>
      </c>
      <c r="AF61" s="248"/>
      <c r="AG61" s="248"/>
    </row>
    <row r="62" spans="1:33" ht="16.5">
      <c r="A62" s="276"/>
      <c r="B62" s="97" t="s">
        <v>346</v>
      </c>
      <c r="C62" s="246">
        <v>0</v>
      </c>
      <c r="D62" s="246">
        <v>0</v>
      </c>
      <c r="E62" s="97">
        <v>0</v>
      </c>
      <c r="F62" s="247">
        <v>12.5</v>
      </c>
      <c r="G62" s="97">
        <v>0.7</v>
      </c>
      <c r="H62" s="247">
        <v>2.2</v>
      </c>
      <c r="I62" s="97">
        <v>3.9</v>
      </c>
      <c r="J62" s="247">
        <v>0</v>
      </c>
      <c r="K62" s="97">
        <v>0</v>
      </c>
      <c r="L62" s="247">
        <v>0</v>
      </c>
      <c r="M62" s="97">
        <v>0</v>
      </c>
      <c r="N62" s="247">
        <v>0</v>
      </c>
      <c r="O62" s="97">
        <v>0</v>
      </c>
      <c r="P62" s="247">
        <v>0</v>
      </c>
      <c r="Q62" s="97">
        <v>0.1</v>
      </c>
      <c r="R62" s="247">
        <v>0</v>
      </c>
      <c r="S62" s="97">
        <v>61.2</v>
      </c>
      <c r="T62" s="247">
        <v>13.5</v>
      </c>
      <c r="U62" s="97">
        <v>21.5</v>
      </c>
      <c r="V62" s="247"/>
      <c r="W62" s="97">
        <v>0</v>
      </c>
      <c r="X62" s="247">
        <v>0</v>
      </c>
      <c r="Y62" s="97">
        <v>16.5</v>
      </c>
      <c r="Z62" s="247">
        <v>0</v>
      </c>
      <c r="AA62" s="97">
        <v>0.8</v>
      </c>
      <c r="AB62" s="247">
        <v>0.1</v>
      </c>
      <c r="AC62" s="97">
        <v>1</v>
      </c>
      <c r="AD62" s="247">
        <v>0</v>
      </c>
      <c r="AE62" s="97">
        <v>0</v>
      </c>
      <c r="AF62" s="248"/>
      <c r="AG62" s="248"/>
    </row>
    <row r="63" spans="1:33" ht="16.5">
      <c r="A63" s="276"/>
      <c r="B63" s="97" t="s">
        <v>347</v>
      </c>
      <c r="C63" s="246">
        <v>0</v>
      </c>
      <c r="D63" s="246">
        <v>17.2</v>
      </c>
      <c r="E63" s="97">
        <v>2</v>
      </c>
      <c r="F63" s="247">
        <v>75</v>
      </c>
      <c r="G63" s="97">
        <v>3.2</v>
      </c>
      <c r="H63" s="247">
        <v>19.2</v>
      </c>
      <c r="I63" s="97">
        <v>14.1</v>
      </c>
      <c r="J63" s="247">
        <v>9.3</v>
      </c>
      <c r="K63" s="97">
        <v>5.4</v>
      </c>
      <c r="L63" s="247">
        <v>1</v>
      </c>
      <c r="M63" s="97">
        <v>0</v>
      </c>
      <c r="N63" s="247">
        <v>0</v>
      </c>
      <c r="O63" s="97">
        <v>0</v>
      </c>
      <c r="P63" s="247">
        <v>0</v>
      </c>
      <c r="Q63" s="97">
        <v>0</v>
      </c>
      <c r="R63" s="247">
        <v>1.4</v>
      </c>
      <c r="S63" s="97">
        <v>124.1</v>
      </c>
      <c r="T63" s="247">
        <v>5.9</v>
      </c>
      <c r="U63" s="97">
        <v>71.9</v>
      </c>
      <c r="V63" s="247"/>
      <c r="W63" s="97">
        <v>0</v>
      </c>
      <c r="X63" s="247">
        <v>5.6</v>
      </c>
      <c r="Y63" s="97">
        <v>26.9</v>
      </c>
      <c r="Z63" s="247">
        <v>0</v>
      </c>
      <c r="AA63" s="97">
        <v>0</v>
      </c>
      <c r="AB63" s="247">
        <v>41.7</v>
      </c>
      <c r="AC63" s="97">
        <v>9.4</v>
      </c>
      <c r="AD63" s="247">
        <v>0</v>
      </c>
      <c r="AE63" s="97">
        <v>5</v>
      </c>
      <c r="AF63" s="248"/>
      <c r="AG63" s="248"/>
    </row>
    <row r="64" spans="1:33" ht="16.5">
      <c r="A64" s="276"/>
      <c r="B64" s="97" t="s">
        <v>348</v>
      </c>
      <c r="C64" s="246">
        <v>0</v>
      </c>
      <c r="D64" s="246">
        <v>12.5</v>
      </c>
      <c r="E64" s="97">
        <v>1.2</v>
      </c>
      <c r="F64" s="247">
        <v>37.8</v>
      </c>
      <c r="G64" s="97">
        <v>3.6</v>
      </c>
      <c r="H64" s="247">
        <v>11.2</v>
      </c>
      <c r="I64" s="97">
        <v>22.1</v>
      </c>
      <c r="J64" s="247">
        <v>6.2</v>
      </c>
      <c r="K64" s="97">
        <v>0.2</v>
      </c>
      <c r="L64" s="247">
        <v>0</v>
      </c>
      <c r="M64" s="97">
        <v>0</v>
      </c>
      <c r="N64" s="247">
        <v>0</v>
      </c>
      <c r="O64" s="97">
        <v>0</v>
      </c>
      <c r="P64" s="247">
        <v>2.3</v>
      </c>
      <c r="Q64" s="97">
        <v>11.4</v>
      </c>
      <c r="R64" s="247">
        <v>30.6</v>
      </c>
      <c r="S64" s="97">
        <v>124.5</v>
      </c>
      <c r="T64" s="247">
        <v>95.6</v>
      </c>
      <c r="U64" s="97">
        <v>43.4</v>
      </c>
      <c r="V64" s="247"/>
      <c r="W64" s="97">
        <v>0.4</v>
      </c>
      <c r="X64" s="247">
        <v>70.2</v>
      </c>
      <c r="Y64" s="97">
        <v>42.2</v>
      </c>
      <c r="Z64" s="247">
        <v>10.3</v>
      </c>
      <c r="AA64" s="97">
        <v>0</v>
      </c>
      <c r="AB64" s="247">
        <v>60.3</v>
      </c>
      <c r="AC64" s="97">
        <v>26</v>
      </c>
      <c r="AD64" s="247">
        <v>0</v>
      </c>
      <c r="AE64" s="97">
        <v>15.8</v>
      </c>
      <c r="AF64" s="248"/>
      <c r="AG64" s="248"/>
    </row>
    <row r="65" spans="1:33" ht="16.5">
      <c r="A65" s="276"/>
      <c r="B65" s="97" t="s">
        <v>349</v>
      </c>
      <c r="C65" s="246">
        <v>4.6</v>
      </c>
      <c r="D65" s="246">
        <v>218.1</v>
      </c>
      <c r="E65" s="97">
        <v>198.8</v>
      </c>
      <c r="F65" s="247">
        <v>587.8</v>
      </c>
      <c r="G65" s="97">
        <v>225.5</v>
      </c>
      <c r="H65" s="247">
        <v>270.8</v>
      </c>
      <c r="I65" s="97">
        <v>342.7</v>
      </c>
      <c r="J65" s="247">
        <v>121.1</v>
      </c>
      <c r="K65" s="97">
        <v>5.8</v>
      </c>
      <c r="L65" s="247">
        <v>11.2</v>
      </c>
      <c r="M65" s="97">
        <v>7</v>
      </c>
      <c r="N65" s="247">
        <v>85.5</v>
      </c>
      <c r="O65" s="97">
        <v>6.3</v>
      </c>
      <c r="P65" s="247">
        <v>11.7</v>
      </c>
      <c r="Q65" s="97">
        <v>18.9</v>
      </c>
      <c r="R65" s="247">
        <v>83.4</v>
      </c>
      <c r="S65" s="97">
        <v>531.3</v>
      </c>
      <c r="T65" s="247">
        <v>214.5</v>
      </c>
      <c r="U65" s="97">
        <v>168.2</v>
      </c>
      <c r="V65" s="247"/>
      <c r="W65" s="97">
        <v>44.9</v>
      </c>
      <c r="X65" s="247">
        <v>285.3</v>
      </c>
      <c r="Y65" s="97">
        <v>485.2</v>
      </c>
      <c r="Z65" s="247">
        <v>144.4</v>
      </c>
      <c r="AA65" s="97">
        <v>289.7</v>
      </c>
      <c r="AB65" s="247">
        <v>530.2</v>
      </c>
      <c r="AC65" s="97">
        <v>187.1</v>
      </c>
      <c r="AD65" s="247">
        <v>0</v>
      </c>
      <c r="AE65" s="97">
        <v>395.6</v>
      </c>
      <c r="AF65" s="248"/>
      <c r="AG65" s="248"/>
    </row>
    <row r="66" spans="1:33" ht="16.5">
      <c r="A66" s="276"/>
      <c r="B66" s="97" t="s">
        <v>335</v>
      </c>
      <c r="C66" s="246">
        <v>28</v>
      </c>
      <c r="D66" s="246">
        <v>209.9</v>
      </c>
      <c r="E66" s="97">
        <v>65.7</v>
      </c>
      <c r="F66" s="247">
        <v>75.1</v>
      </c>
      <c r="G66" s="97">
        <v>176.6</v>
      </c>
      <c r="H66" s="247">
        <v>93.6</v>
      </c>
      <c r="I66" s="97">
        <v>127.6</v>
      </c>
      <c r="J66" s="247">
        <v>210.5</v>
      </c>
      <c r="K66" s="97">
        <v>64.4</v>
      </c>
      <c r="L66" s="247">
        <v>78.1</v>
      </c>
      <c r="M66" s="97">
        <v>65.4</v>
      </c>
      <c r="N66" s="247">
        <v>109.8</v>
      </c>
      <c r="O66" s="97">
        <v>129.9</v>
      </c>
      <c r="P66" s="247">
        <v>179.6</v>
      </c>
      <c r="Q66" s="97">
        <v>112.9</v>
      </c>
      <c r="R66" s="247">
        <v>101.4</v>
      </c>
      <c r="S66" s="97">
        <v>212.5</v>
      </c>
      <c r="T66" s="247">
        <v>98.1</v>
      </c>
      <c r="U66" s="97">
        <v>238.1</v>
      </c>
      <c r="V66" s="247"/>
      <c r="W66" s="97">
        <v>111.9</v>
      </c>
      <c r="X66" s="247">
        <v>155</v>
      </c>
      <c r="Y66" s="97">
        <v>151.6</v>
      </c>
      <c r="Z66" s="247">
        <v>277.1</v>
      </c>
      <c r="AA66" s="97">
        <v>350.9</v>
      </c>
      <c r="AB66" s="247">
        <v>175.6</v>
      </c>
      <c r="AC66" s="97">
        <v>155.2</v>
      </c>
      <c r="AD66" s="247">
        <v>0</v>
      </c>
      <c r="AE66" s="97">
        <v>148.7</v>
      </c>
      <c r="AF66" s="248"/>
      <c r="AG66" s="248"/>
    </row>
    <row r="67" spans="1:33" ht="16.5">
      <c r="A67" s="276"/>
      <c r="B67" s="97" t="s">
        <v>336</v>
      </c>
      <c r="C67" s="246">
        <v>309.9</v>
      </c>
      <c r="D67" s="246">
        <v>236.7</v>
      </c>
      <c r="E67" s="97">
        <v>107.4</v>
      </c>
      <c r="F67" s="247">
        <v>230.7</v>
      </c>
      <c r="G67" s="97">
        <v>171.1</v>
      </c>
      <c r="H67" s="247">
        <v>242.8</v>
      </c>
      <c r="I67" s="97">
        <v>294.6</v>
      </c>
      <c r="J67" s="247">
        <v>378.2</v>
      </c>
      <c r="K67" s="97">
        <v>250.9</v>
      </c>
      <c r="L67" s="247">
        <v>345.7</v>
      </c>
      <c r="M67" s="97">
        <v>170.6</v>
      </c>
      <c r="N67" s="247">
        <v>266.3</v>
      </c>
      <c r="O67" s="97">
        <v>325.4</v>
      </c>
      <c r="P67" s="247">
        <v>234.7</v>
      </c>
      <c r="Q67" s="97">
        <v>281.7</v>
      </c>
      <c r="R67" s="247">
        <v>197.6</v>
      </c>
      <c r="S67" s="97">
        <v>187</v>
      </c>
      <c r="T67" s="247">
        <v>213.7</v>
      </c>
      <c r="U67" s="97">
        <v>251.6</v>
      </c>
      <c r="V67" s="247"/>
      <c r="W67" s="97">
        <v>226.4</v>
      </c>
      <c r="X67" s="247">
        <v>144.7</v>
      </c>
      <c r="Y67" s="97">
        <v>272.5</v>
      </c>
      <c r="Z67" s="247">
        <v>250.6</v>
      </c>
      <c r="AA67" s="97">
        <v>276.9</v>
      </c>
      <c r="AB67" s="247">
        <v>270.2</v>
      </c>
      <c r="AC67" s="97">
        <v>386.2</v>
      </c>
      <c r="AD67" s="247">
        <v>0</v>
      </c>
      <c r="AE67" s="97">
        <v>159.8</v>
      </c>
      <c r="AF67" s="248"/>
      <c r="AG67" s="248"/>
    </row>
    <row r="68" spans="1:33" ht="16.5">
      <c r="A68" s="277"/>
      <c r="B68" s="242" t="s">
        <v>337</v>
      </c>
      <c r="C68" s="241">
        <f aca="true" t="shared" si="4" ref="C68:AG68">SUM(C56:C67)</f>
        <v>770.5</v>
      </c>
      <c r="D68" s="241">
        <f t="shared" si="4"/>
        <v>1236.5</v>
      </c>
      <c r="E68" s="241">
        <f t="shared" si="4"/>
        <v>626.2</v>
      </c>
      <c r="F68" s="241">
        <f t="shared" si="4"/>
        <v>1644.8999999999999</v>
      </c>
      <c r="G68" s="241">
        <f t="shared" si="4"/>
        <v>1170.1000000000001</v>
      </c>
      <c r="H68" s="241">
        <f t="shared" si="4"/>
        <v>1213.1000000000001</v>
      </c>
      <c r="I68" s="241">
        <f t="shared" si="4"/>
        <v>1666.6999999999998</v>
      </c>
      <c r="J68" s="241">
        <f t="shared" si="4"/>
        <v>1454.5000000000002</v>
      </c>
      <c r="K68" s="241">
        <f t="shared" si="4"/>
        <v>1084.4</v>
      </c>
      <c r="L68" s="241">
        <f t="shared" si="4"/>
        <v>1234.7</v>
      </c>
      <c r="M68" s="241">
        <f t="shared" si="4"/>
        <v>725.6</v>
      </c>
      <c r="N68" s="241">
        <f t="shared" si="4"/>
        <v>1299</v>
      </c>
      <c r="O68" s="241">
        <f t="shared" si="4"/>
        <v>839.9</v>
      </c>
      <c r="P68" s="241">
        <f t="shared" si="4"/>
        <v>966.5</v>
      </c>
      <c r="Q68" s="241">
        <f t="shared" si="4"/>
        <v>899.5</v>
      </c>
      <c r="R68" s="241">
        <f t="shared" si="4"/>
        <v>758.2</v>
      </c>
      <c r="S68" s="241">
        <f t="shared" si="4"/>
        <v>2701.8</v>
      </c>
      <c r="T68" s="241">
        <f t="shared" si="4"/>
        <v>1154</v>
      </c>
      <c r="U68" s="241">
        <f t="shared" si="4"/>
        <v>1239.6000000000001</v>
      </c>
      <c r="V68" s="241">
        <f t="shared" si="4"/>
        <v>0</v>
      </c>
      <c r="W68" s="241">
        <f t="shared" si="4"/>
        <v>789.8</v>
      </c>
      <c r="X68" s="241">
        <f t="shared" si="4"/>
        <v>969.7</v>
      </c>
      <c r="Y68" s="241">
        <f t="shared" si="4"/>
        <v>2312.8</v>
      </c>
      <c r="Z68" s="241">
        <f t="shared" si="4"/>
        <v>1363.2999999999997</v>
      </c>
      <c r="AA68" s="241">
        <f t="shared" si="4"/>
        <v>1424.1999999999998</v>
      </c>
      <c r="AB68" s="241">
        <f t="shared" si="4"/>
        <v>2274.2</v>
      </c>
      <c r="AC68" s="241">
        <f t="shared" si="4"/>
        <v>2205.9</v>
      </c>
      <c r="AD68" s="241">
        <f t="shared" si="4"/>
        <v>1083</v>
      </c>
      <c r="AE68" s="241">
        <f t="shared" si="4"/>
        <v>1353.8000000000002</v>
      </c>
      <c r="AF68" s="241">
        <f t="shared" si="4"/>
        <v>0</v>
      </c>
      <c r="AG68" s="241">
        <f t="shared" si="4"/>
        <v>0</v>
      </c>
    </row>
    <row r="69" spans="1:33" ht="16.5">
      <c r="A69" s="273" t="s">
        <v>351</v>
      </c>
      <c r="B69" s="97" t="s">
        <v>340</v>
      </c>
      <c r="C69" s="246">
        <v>220.5</v>
      </c>
      <c r="D69" s="246">
        <v>230</v>
      </c>
      <c r="E69" s="97">
        <v>97.7</v>
      </c>
      <c r="F69" s="247">
        <v>70.6</v>
      </c>
      <c r="G69" s="97">
        <v>295.1</v>
      </c>
      <c r="H69" s="247">
        <v>190.9</v>
      </c>
      <c r="I69" s="97">
        <v>222.3</v>
      </c>
      <c r="J69" s="247">
        <v>172.4</v>
      </c>
      <c r="K69" s="97">
        <v>198</v>
      </c>
      <c r="L69" s="247">
        <v>358.1</v>
      </c>
      <c r="M69" s="97">
        <v>250.2</v>
      </c>
      <c r="N69" s="247">
        <v>216.7</v>
      </c>
      <c r="O69" s="97">
        <v>141.4</v>
      </c>
      <c r="P69" s="247">
        <v>252.8</v>
      </c>
      <c r="Q69" s="97">
        <v>243.9</v>
      </c>
      <c r="R69" s="247">
        <v>62</v>
      </c>
      <c r="S69" s="97">
        <v>237.4</v>
      </c>
      <c r="T69" s="247">
        <v>132.9</v>
      </c>
      <c r="U69" s="97">
        <v>181.2</v>
      </c>
      <c r="V69" s="247"/>
      <c r="W69" s="97">
        <v>142.4</v>
      </c>
      <c r="X69" s="247">
        <v>106.4</v>
      </c>
      <c r="Y69" s="97">
        <v>95.9</v>
      </c>
      <c r="Z69" s="247">
        <v>196.3</v>
      </c>
      <c r="AA69" s="97">
        <v>132.8</v>
      </c>
      <c r="AB69" s="247">
        <v>226.3</v>
      </c>
      <c r="AC69" s="97">
        <v>449.9</v>
      </c>
      <c r="AD69" s="247">
        <v>220.5</v>
      </c>
      <c r="AE69" s="97">
        <v>230</v>
      </c>
      <c r="AF69" s="248">
        <v>0</v>
      </c>
      <c r="AG69" s="248"/>
    </row>
    <row r="70" spans="1:33" ht="16.5">
      <c r="A70" s="276"/>
      <c r="B70" s="97" t="s">
        <v>341</v>
      </c>
      <c r="C70" s="246">
        <v>196.9</v>
      </c>
      <c r="D70" s="246">
        <v>67.8</v>
      </c>
      <c r="E70" s="97">
        <v>21.7</v>
      </c>
      <c r="F70" s="247">
        <v>35.3</v>
      </c>
      <c r="G70" s="97">
        <v>51.5</v>
      </c>
      <c r="H70" s="247">
        <v>135.5</v>
      </c>
      <c r="I70" s="97">
        <v>146.1</v>
      </c>
      <c r="J70" s="247">
        <v>98.5</v>
      </c>
      <c r="K70" s="97">
        <v>155.6</v>
      </c>
      <c r="L70" s="247">
        <v>362.5</v>
      </c>
      <c r="M70" s="97">
        <v>310.2</v>
      </c>
      <c r="N70" s="247">
        <v>245.7</v>
      </c>
      <c r="O70" s="97">
        <v>168.1</v>
      </c>
      <c r="P70" s="247">
        <v>197.1</v>
      </c>
      <c r="Q70" s="97">
        <v>121.1</v>
      </c>
      <c r="R70" s="247">
        <v>162.2</v>
      </c>
      <c r="S70" s="97">
        <v>124.3</v>
      </c>
      <c r="T70" s="247">
        <v>108.4</v>
      </c>
      <c r="U70" s="97">
        <v>127.6</v>
      </c>
      <c r="V70" s="247"/>
      <c r="W70" s="97">
        <v>119</v>
      </c>
      <c r="X70" s="247">
        <v>11.5</v>
      </c>
      <c r="Y70" s="97">
        <v>45.5</v>
      </c>
      <c r="Z70" s="247">
        <v>199.4</v>
      </c>
      <c r="AA70" s="97">
        <v>117.7</v>
      </c>
      <c r="AB70" s="247">
        <v>26.4</v>
      </c>
      <c r="AC70" s="97">
        <v>425.6</v>
      </c>
      <c r="AD70" s="247">
        <v>196.9</v>
      </c>
      <c r="AE70" s="97">
        <v>67.8</v>
      </c>
      <c r="AF70" s="248">
        <v>0</v>
      </c>
      <c r="AG70" s="248"/>
    </row>
    <row r="71" spans="1:33" ht="16.5">
      <c r="A71" s="276"/>
      <c r="B71" s="97" t="s">
        <v>342</v>
      </c>
      <c r="C71" s="246">
        <v>268.2</v>
      </c>
      <c r="D71" s="246">
        <v>202.5</v>
      </c>
      <c r="E71" s="97">
        <v>278.8</v>
      </c>
      <c r="F71" s="247">
        <v>123.3</v>
      </c>
      <c r="G71" s="97">
        <v>306.2</v>
      </c>
      <c r="H71" s="247">
        <v>236</v>
      </c>
      <c r="I71" s="97">
        <v>383.9</v>
      </c>
      <c r="J71" s="247">
        <v>418</v>
      </c>
      <c r="K71" s="97">
        <v>325.7</v>
      </c>
      <c r="L71" s="247">
        <v>524.1</v>
      </c>
      <c r="M71" s="97">
        <v>364.7</v>
      </c>
      <c r="N71" s="247">
        <v>305.6</v>
      </c>
      <c r="O71" s="97">
        <v>258.9</v>
      </c>
      <c r="P71" s="247">
        <v>168</v>
      </c>
      <c r="Q71" s="97">
        <v>181.7</v>
      </c>
      <c r="R71" s="247">
        <v>183.8</v>
      </c>
      <c r="S71" s="97">
        <v>280.4</v>
      </c>
      <c r="T71" s="247">
        <v>256.4</v>
      </c>
      <c r="U71" s="97">
        <v>182.9</v>
      </c>
      <c r="V71" s="247"/>
      <c r="W71" s="97">
        <v>121.5</v>
      </c>
      <c r="X71" s="247">
        <v>132.6</v>
      </c>
      <c r="Y71" s="97">
        <v>245.2</v>
      </c>
      <c r="Z71" s="247">
        <v>196.5</v>
      </c>
      <c r="AA71" s="97">
        <v>154.2</v>
      </c>
      <c r="AB71" s="247">
        <v>152.7</v>
      </c>
      <c r="AC71" s="97">
        <v>654.4</v>
      </c>
      <c r="AD71" s="247">
        <v>268.2</v>
      </c>
      <c r="AE71" s="97">
        <v>202.5</v>
      </c>
      <c r="AF71" s="248">
        <v>0</v>
      </c>
      <c r="AG71" s="248"/>
    </row>
    <row r="72" spans="1:33" ht="16.5">
      <c r="A72" s="276"/>
      <c r="B72" s="97" t="s">
        <v>343</v>
      </c>
      <c r="C72" s="246">
        <v>154.5</v>
      </c>
      <c r="D72" s="246">
        <v>326.1</v>
      </c>
      <c r="E72" s="97">
        <v>227.2</v>
      </c>
      <c r="F72" s="247">
        <v>278.3</v>
      </c>
      <c r="G72" s="97">
        <v>176.6</v>
      </c>
      <c r="H72" s="247">
        <v>344.4</v>
      </c>
      <c r="I72" s="97">
        <v>438.6</v>
      </c>
      <c r="J72" s="247">
        <v>355.6</v>
      </c>
      <c r="K72" s="97">
        <v>79.3</v>
      </c>
      <c r="L72" s="247">
        <v>98.7</v>
      </c>
      <c r="M72" s="97">
        <v>86.4</v>
      </c>
      <c r="N72" s="247">
        <v>205.9</v>
      </c>
      <c r="O72" s="97">
        <v>158.7</v>
      </c>
      <c r="P72" s="247">
        <v>83.6</v>
      </c>
      <c r="Q72" s="97">
        <v>233.7</v>
      </c>
      <c r="R72" s="247">
        <v>142.9</v>
      </c>
      <c r="S72" s="97">
        <v>369.3</v>
      </c>
      <c r="T72" s="247">
        <v>161.9</v>
      </c>
      <c r="U72" s="97">
        <v>200.9</v>
      </c>
      <c r="V72" s="247"/>
      <c r="W72" s="97">
        <v>140.6</v>
      </c>
      <c r="X72" s="247">
        <v>107.2</v>
      </c>
      <c r="Y72" s="97">
        <v>562.9</v>
      </c>
      <c r="Z72" s="247">
        <v>344.4</v>
      </c>
      <c r="AA72" s="97">
        <v>470.8</v>
      </c>
      <c r="AB72" s="247">
        <v>811.7</v>
      </c>
      <c r="AC72" s="97">
        <v>375.8</v>
      </c>
      <c r="AD72" s="247">
        <v>154.5</v>
      </c>
      <c r="AE72" s="97">
        <v>326.1</v>
      </c>
      <c r="AF72" s="248">
        <v>113</v>
      </c>
      <c r="AG72" s="248"/>
    </row>
    <row r="73" spans="1:33" ht="16.5">
      <c r="A73" s="276"/>
      <c r="B73" s="97" t="s">
        <v>344</v>
      </c>
      <c r="C73" s="246">
        <v>0.2</v>
      </c>
      <c r="D73" s="246">
        <v>70.2</v>
      </c>
      <c r="E73" s="97">
        <v>24.3</v>
      </c>
      <c r="F73" s="247">
        <v>159.6</v>
      </c>
      <c r="G73" s="97">
        <v>39</v>
      </c>
      <c r="H73" s="247">
        <v>71.6</v>
      </c>
      <c r="I73" s="97">
        <v>37.2</v>
      </c>
      <c r="J73" s="247">
        <v>73.3</v>
      </c>
      <c r="K73" s="97">
        <v>0.2</v>
      </c>
      <c r="L73" s="247">
        <v>0</v>
      </c>
      <c r="M73" s="97">
        <v>10.6</v>
      </c>
      <c r="N73" s="247">
        <v>4.6</v>
      </c>
      <c r="O73" s="97">
        <v>0</v>
      </c>
      <c r="P73" s="247">
        <v>49.4</v>
      </c>
      <c r="Q73" s="97">
        <v>16.6</v>
      </c>
      <c r="R73" s="247">
        <v>63</v>
      </c>
      <c r="S73" s="97">
        <v>269.3</v>
      </c>
      <c r="T73" s="247">
        <v>30.9</v>
      </c>
      <c r="U73" s="97">
        <v>182.7</v>
      </c>
      <c r="V73" s="247"/>
      <c r="W73" s="97">
        <v>85.6</v>
      </c>
      <c r="X73" s="247">
        <v>11.7</v>
      </c>
      <c r="Y73" s="97">
        <v>455.3</v>
      </c>
      <c r="Z73" s="247">
        <v>17.5</v>
      </c>
      <c r="AA73" s="97">
        <v>20.9</v>
      </c>
      <c r="AB73" s="247">
        <v>156</v>
      </c>
      <c r="AC73" s="97">
        <v>37.1</v>
      </c>
      <c r="AD73" s="247">
        <v>0.2</v>
      </c>
      <c r="AE73" s="97">
        <v>70.2</v>
      </c>
      <c r="AF73" s="248">
        <v>0</v>
      </c>
      <c r="AG73" s="248"/>
    </row>
    <row r="74" spans="1:33" ht="16.5">
      <c r="A74" s="276"/>
      <c r="B74" s="97" t="s">
        <v>345</v>
      </c>
      <c r="C74" s="246">
        <v>0</v>
      </c>
      <c r="D74" s="246">
        <v>1.9</v>
      </c>
      <c r="E74" s="97">
        <v>0.1</v>
      </c>
      <c r="F74" s="247">
        <v>9.2</v>
      </c>
      <c r="G74" s="97">
        <v>1</v>
      </c>
      <c r="H74" s="247">
        <v>2.5</v>
      </c>
      <c r="I74" s="97">
        <v>6.1</v>
      </c>
      <c r="J74" s="247">
        <v>0.8</v>
      </c>
      <c r="K74" s="97">
        <v>0</v>
      </c>
      <c r="L74" s="247">
        <v>1.5</v>
      </c>
      <c r="M74" s="97">
        <v>0</v>
      </c>
      <c r="N74" s="247">
        <v>0</v>
      </c>
      <c r="O74" s="97">
        <v>0</v>
      </c>
      <c r="P74" s="247">
        <v>11.2</v>
      </c>
      <c r="Q74" s="97">
        <v>0</v>
      </c>
      <c r="R74" s="247">
        <v>15.2</v>
      </c>
      <c r="S74" s="97">
        <v>26.2</v>
      </c>
      <c r="T74" s="247">
        <v>16.8</v>
      </c>
      <c r="U74" s="97">
        <v>33.9</v>
      </c>
      <c r="V74" s="247"/>
      <c r="W74" s="97">
        <v>0</v>
      </c>
      <c r="X74" s="247">
        <v>0.2</v>
      </c>
      <c r="Y74" s="97">
        <v>93.9</v>
      </c>
      <c r="Z74" s="247">
        <v>0</v>
      </c>
      <c r="AA74" s="97">
        <v>0</v>
      </c>
      <c r="AB74" s="247">
        <v>1.1</v>
      </c>
      <c r="AC74" s="97">
        <v>21.2</v>
      </c>
      <c r="AD74" s="247">
        <v>0</v>
      </c>
      <c r="AE74" s="97">
        <v>1.9</v>
      </c>
      <c r="AF74" s="248">
        <v>0</v>
      </c>
      <c r="AG74" s="248"/>
    </row>
    <row r="75" spans="1:33" ht="16.5">
      <c r="A75" s="276"/>
      <c r="B75" s="97" t="s">
        <v>346</v>
      </c>
      <c r="C75" s="246">
        <v>4.8</v>
      </c>
      <c r="D75" s="246">
        <v>29.3</v>
      </c>
      <c r="E75" s="97">
        <v>2.3</v>
      </c>
      <c r="F75" s="247">
        <v>34.1</v>
      </c>
      <c r="G75" s="97">
        <v>32.7</v>
      </c>
      <c r="H75" s="247">
        <v>46</v>
      </c>
      <c r="I75" s="97">
        <v>47.4</v>
      </c>
      <c r="J75" s="247">
        <v>26.5</v>
      </c>
      <c r="K75" s="97">
        <v>22.8</v>
      </c>
      <c r="L75" s="247">
        <v>0</v>
      </c>
      <c r="M75" s="97">
        <v>0.8</v>
      </c>
      <c r="N75" s="247">
        <v>0</v>
      </c>
      <c r="O75" s="97">
        <v>0.5</v>
      </c>
      <c r="P75" s="247">
        <v>0</v>
      </c>
      <c r="Q75" s="97">
        <v>0</v>
      </c>
      <c r="R75" s="247">
        <v>0</v>
      </c>
      <c r="S75" s="97">
        <v>4.1</v>
      </c>
      <c r="T75" s="247">
        <v>0</v>
      </c>
      <c r="U75" s="97">
        <v>1</v>
      </c>
      <c r="V75" s="247"/>
      <c r="W75" s="97">
        <v>0</v>
      </c>
      <c r="X75" s="247">
        <v>2.4</v>
      </c>
      <c r="Y75" s="97">
        <v>52.5</v>
      </c>
      <c r="Z75" s="247">
        <v>0</v>
      </c>
      <c r="AA75" s="97">
        <v>44.3</v>
      </c>
      <c r="AB75" s="247">
        <v>41.8</v>
      </c>
      <c r="AC75" s="97">
        <v>26.9</v>
      </c>
      <c r="AD75" s="247">
        <v>4.8</v>
      </c>
      <c r="AE75" s="97">
        <v>29.3</v>
      </c>
      <c r="AF75" s="248">
        <v>0</v>
      </c>
      <c r="AG75" s="248"/>
    </row>
    <row r="76" spans="1:33" ht="16.5">
      <c r="A76" s="276"/>
      <c r="B76" s="97" t="s">
        <v>347</v>
      </c>
      <c r="C76" s="246">
        <v>0</v>
      </c>
      <c r="D76" s="246">
        <v>0</v>
      </c>
      <c r="E76" s="97">
        <v>0</v>
      </c>
      <c r="F76" s="247">
        <v>20.6</v>
      </c>
      <c r="G76" s="97">
        <v>0</v>
      </c>
      <c r="H76" s="247">
        <v>9.4</v>
      </c>
      <c r="I76" s="97">
        <v>8.4</v>
      </c>
      <c r="J76" s="247">
        <v>12.1</v>
      </c>
      <c r="K76" s="97">
        <v>1.1</v>
      </c>
      <c r="L76" s="247">
        <v>0</v>
      </c>
      <c r="M76" s="97">
        <v>0</v>
      </c>
      <c r="N76" s="247">
        <v>0</v>
      </c>
      <c r="O76" s="97">
        <v>0</v>
      </c>
      <c r="P76" s="247">
        <v>0</v>
      </c>
      <c r="Q76" s="97">
        <v>0</v>
      </c>
      <c r="R76" s="247">
        <v>7</v>
      </c>
      <c r="S76" s="97">
        <v>82.2</v>
      </c>
      <c r="T76" s="247">
        <v>56.2</v>
      </c>
      <c r="U76" s="97">
        <v>14.2</v>
      </c>
      <c r="V76" s="247"/>
      <c r="W76" s="97">
        <v>0</v>
      </c>
      <c r="X76" s="247">
        <v>0.1</v>
      </c>
      <c r="Y76" s="97">
        <v>11.3</v>
      </c>
      <c r="Z76" s="247">
        <v>0</v>
      </c>
      <c r="AA76" s="97">
        <v>15.6</v>
      </c>
      <c r="AB76" s="247">
        <v>50</v>
      </c>
      <c r="AC76" s="97">
        <v>39.3</v>
      </c>
      <c r="AD76" s="247">
        <v>0</v>
      </c>
      <c r="AE76" s="97">
        <v>0</v>
      </c>
      <c r="AF76" s="248">
        <v>0</v>
      </c>
      <c r="AG76" s="248"/>
    </row>
    <row r="77" spans="1:33" ht="16.5">
      <c r="A77" s="276"/>
      <c r="B77" s="97" t="s">
        <v>348</v>
      </c>
      <c r="C77" s="246">
        <v>0</v>
      </c>
      <c r="D77" s="246">
        <v>0.7</v>
      </c>
      <c r="E77" s="97">
        <v>0</v>
      </c>
      <c r="F77" s="247">
        <v>23.4</v>
      </c>
      <c r="G77" s="97">
        <v>0.6</v>
      </c>
      <c r="H77" s="247">
        <v>3.7</v>
      </c>
      <c r="I77" s="97">
        <v>9.2</v>
      </c>
      <c r="J77" s="247">
        <v>0.6</v>
      </c>
      <c r="K77" s="97">
        <v>1</v>
      </c>
      <c r="L77" s="247">
        <v>0</v>
      </c>
      <c r="M77" s="97">
        <v>0</v>
      </c>
      <c r="N77" s="247">
        <v>0</v>
      </c>
      <c r="O77" s="97">
        <v>1.3</v>
      </c>
      <c r="P77" s="247">
        <v>13</v>
      </c>
      <c r="Q77" s="97">
        <v>0</v>
      </c>
      <c r="R77" s="247">
        <v>60.4</v>
      </c>
      <c r="S77" s="97">
        <v>61.2</v>
      </c>
      <c r="T77" s="247">
        <v>22.8</v>
      </c>
      <c r="U77" s="97">
        <v>45.6</v>
      </c>
      <c r="V77" s="247"/>
      <c r="W77" s="97">
        <v>36.6</v>
      </c>
      <c r="X77" s="247">
        <v>0.5</v>
      </c>
      <c r="Y77" s="97">
        <v>15</v>
      </c>
      <c r="Z77" s="247">
        <v>4.5</v>
      </c>
      <c r="AA77" s="97">
        <v>9.6</v>
      </c>
      <c r="AB77" s="247">
        <v>11.7</v>
      </c>
      <c r="AC77" s="97">
        <v>4.9</v>
      </c>
      <c r="AD77" s="247">
        <v>0</v>
      </c>
      <c r="AE77" s="97">
        <v>0.7</v>
      </c>
      <c r="AF77" s="248">
        <v>0</v>
      </c>
      <c r="AG77" s="248"/>
    </row>
    <row r="78" spans="1:33" ht="16.5">
      <c r="A78" s="276"/>
      <c r="B78" s="97" t="s">
        <v>349</v>
      </c>
      <c r="C78" s="246">
        <v>0</v>
      </c>
      <c r="D78" s="246">
        <v>24.5</v>
      </c>
      <c r="E78" s="97">
        <v>7</v>
      </c>
      <c r="F78" s="247">
        <v>43.6</v>
      </c>
      <c r="G78" s="97">
        <v>63.2</v>
      </c>
      <c r="H78" s="247">
        <v>234</v>
      </c>
      <c r="I78" s="97">
        <v>252.7</v>
      </c>
      <c r="J78" s="247">
        <v>44.7</v>
      </c>
      <c r="K78" s="97">
        <v>43.4</v>
      </c>
      <c r="L78" s="247">
        <v>25.6</v>
      </c>
      <c r="M78" s="97">
        <v>1.7</v>
      </c>
      <c r="N78" s="247">
        <v>5.6</v>
      </c>
      <c r="O78" s="97">
        <v>0.6</v>
      </c>
      <c r="P78" s="247">
        <v>47.1</v>
      </c>
      <c r="Q78" s="97">
        <v>3.2</v>
      </c>
      <c r="R78" s="247">
        <v>17.7</v>
      </c>
      <c r="S78" s="97">
        <v>119.5</v>
      </c>
      <c r="T78" s="247">
        <v>125.7</v>
      </c>
      <c r="U78" s="97">
        <v>57.1</v>
      </c>
      <c r="V78" s="247"/>
      <c r="W78" s="97">
        <v>15.9</v>
      </c>
      <c r="X78" s="247">
        <v>7.7</v>
      </c>
      <c r="Y78" s="97">
        <v>25.2</v>
      </c>
      <c r="Z78" s="247">
        <v>77.6</v>
      </c>
      <c r="AA78" s="97">
        <v>90.6</v>
      </c>
      <c r="AB78" s="247">
        <v>130.2</v>
      </c>
      <c r="AC78" s="97">
        <v>34.1</v>
      </c>
      <c r="AD78" s="247">
        <v>0</v>
      </c>
      <c r="AE78" s="97">
        <v>24.5</v>
      </c>
      <c r="AF78" s="248">
        <v>69.9</v>
      </c>
      <c r="AG78" s="248"/>
    </row>
    <row r="79" spans="1:33" ht="16.5">
      <c r="A79" s="276"/>
      <c r="B79" s="97" t="s">
        <v>335</v>
      </c>
      <c r="C79" s="246">
        <v>144.5</v>
      </c>
      <c r="D79" s="246">
        <v>123.2</v>
      </c>
      <c r="E79" s="97">
        <v>148.6</v>
      </c>
      <c r="F79" s="247">
        <v>316.1</v>
      </c>
      <c r="G79" s="97">
        <v>20.6</v>
      </c>
      <c r="H79" s="247">
        <v>195.8</v>
      </c>
      <c r="I79" s="97">
        <v>247</v>
      </c>
      <c r="J79" s="247">
        <v>115.6</v>
      </c>
      <c r="K79" s="97">
        <v>116.3</v>
      </c>
      <c r="L79" s="247">
        <v>58.6</v>
      </c>
      <c r="M79" s="97">
        <v>61.6</v>
      </c>
      <c r="N79" s="247">
        <v>66.9</v>
      </c>
      <c r="O79" s="97">
        <v>98.3</v>
      </c>
      <c r="P79" s="247">
        <v>211.1</v>
      </c>
      <c r="Q79" s="97">
        <v>97.9</v>
      </c>
      <c r="R79" s="247">
        <v>173</v>
      </c>
      <c r="S79" s="97">
        <v>270.5</v>
      </c>
      <c r="T79" s="247">
        <v>170.7</v>
      </c>
      <c r="U79" s="97">
        <v>162.4</v>
      </c>
      <c r="V79" s="247"/>
      <c r="W79" s="97">
        <v>307</v>
      </c>
      <c r="X79" s="247">
        <v>77</v>
      </c>
      <c r="Y79" s="97">
        <v>86.6</v>
      </c>
      <c r="Z79" s="247">
        <v>249.4</v>
      </c>
      <c r="AA79" s="97">
        <v>186.6</v>
      </c>
      <c r="AB79" s="247">
        <v>271.5</v>
      </c>
      <c r="AC79" s="97">
        <v>24.1</v>
      </c>
      <c r="AD79" s="247">
        <v>144.5</v>
      </c>
      <c r="AE79" s="97">
        <v>123.2</v>
      </c>
      <c r="AF79" s="248">
        <v>200.7</v>
      </c>
      <c r="AG79" s="248"/>
    </row>
    <row r="80" spans="1:33" ht="16.5">
      <c r="A80" s="276"/>
      <c r="B80" s="97" t="s">
        <v>336</v>
      </c>
      <c r="C80" s="246">
        <v>127</v>
      </c>
      <c r="D80" s="246">
        <v>84.5</v>
      </c>
      <c r="E80" s="97">
        <v>0</v>
      </c>
      <c r="F80" s="247">
        <v>51</v>
      </c>
      <c r="G80" s="97">
        <v>31.8</v>
      </c>
      <c r="H80" s="247">
        <v>35.1</v>
      </c>
      <c r="I80" s="97">
        <v>27.9</v>
      </c>
      <c r="J80" s="247">
        <v>72.2</v>
      </c>
      <c r="K80" s="97">
        <v>225.4</v>
      </c>
      <c r="L80" s="247">
        <v>135.3</v>
      </c>
      <c r="M80" s="97">
        <v>115.4</v>
      </c>
      <c r="N80" s="247">
        <v>178.8</v>
      </c>
      <c r="O80" s="97">
        <v>213.5</v>
      </c>
      <c r="P80" s="247">
        <v>327.3</v>
      </c>
      <c r="Q80" s="97">
        <v>204.2</v>
      </c>
      <c r="R80" s="247">
        <v>67.9</v>
      </c>
      <c r="S80" s="97">
        <v>209.6</v>
      </c>
      <c r="T80" s="247">
        <v>65.5</v>
      </c>
      <c r="U80" s="97">
        <v>47</v>
      </c>
      <c r="V80" s="247"/>
      <c r="W80" s="97">
        <v>114.3</v>
      </c>
      <c r="X80" s="247">
        <v>11.8</v>
      </c>
      <c r="Y80" s="97">
        <v>77.4</v>
      </c>
      <c r="Z80" s="247">
        <v>206.9</v>
      </c>
      <c r="AA80" s="97">
        <v>59.9</v>
      </c>
      <c r="AB80" s="247">
        <v>181.7</v>
      </c>
      <c r="AC80" s="97">
        <v>227.3</v>
      </c>
      <c r="AD80" s="247">
        <v>127</v>
      </c>
      <c r="AE80" s="97">
        <v>84.5</v>
      </c>
      <c r="AF80" s="248">
        <v>487.2</v>
      </c>
      <c r="AG80" s="248"/>
    </row>
    <row r="81" spans="1:33" ht="16.5">
      <c r="A81" s="277"/>
      <c r="B81" s="242" t="s">
        <v>337</v>
      </c>
      <c r="C81" s="241">
        <f aca="true" t="shared" si="5" ref="C81:AG81">SUM(C69:C80)</f>
        <v>1116.6</v>
      </c>
      <c r="D81" s="241">
        <f t="shared" si="5"/>
        <v>1160.7</v>
      </c>
      <c r="E81" s="241">
        <f t="shared" si="5"/>
        <v>807.7</v>
      </c>
      <c r="F81" s="241">
        <f t="shared" si="5"/>
        <v>1165.1000000000001</v>
      </c>
      <c r="G81" s="241">
        <f t="shared" si="5"/>
        <v>1018.3000000000001</v>
      </c>
      <c r="H81" s="241">
        <f t="shared" si="5"/>
        <v>1504.9</v>
      </c>
      <c r="I81" s="241">
        <f t="shared" si="5"/>
        <v>1826.8000000000004</v>
      </c>
      <c r="J81" s="241">
        <f t="shared" si="5"/>
        <v>1390.2999999999997</v>
      </c>
      <c r="K81" s="241">
        <f t="shared" si="5"/>
        <v>1168.8</v>
      </c>
      <c r="L81" s="241">
        <f t="shared" si="5"/>
        <v>1564.3999999999999</v>
      </c>
      <c r="M81" s="241">
        <f t="shared" si="5"/>
        <v>1201.6</v>
      </c>
      <c r="N81" s="241">
        <f t="shared" si="5"/>
        <v>1229.8</v>
      </c>
      <c r="O81" s="241">
        <f t="shared" si="5"/>
        <v>1041.2999999999997</v>
      </c>
      <c r="P81" s="241">
        <f t="shared" si="5"/>
        <v>1360.6</v>
      </c>
      <c r="Q81" s="241">
        <f t="shared" si="5"/>
        <v>1102.3000000000002</v>
      </c>
      <c r="R81" s="241">
        <f t="shared" si="5"/>
        <v>955.1</v>
      </c>
      <c r="S81" s="241">
        <f t="shared" si="5"/>
        <v>2054</v>
      </c>
      <c r="T81" s="241">
        <f t="shared" si="5"/>
        <v>1148.2</v>
      </c>
      <c r="U81" s="241">
        <f t="shared" si="5"/>
        <v>1236.5</v>
      </c>
      <c r="V81" s="241">
        <f t="shared" si="5"/>
        <v>0</v>
      </c>
      <c r="W81" s="241">
        <f t="shared" si="5"/>
        <v>1082.9</v>
      </c>
      <c r="X81" s="241">
        <f t="shared" si="5"/>
        <v>469.09999999999997</v>
      </c>
      <c r="Y81" s="241">
        <f t="shared" si="5"/>
        <v>1766.7</v>
      </c>
      <c r="Z81" s="241">
        <f t="shared" si="5"/>
        <v>1492.5000000000002</v>
      </c>
      <c r="AA81" s="241">
        <f t="shared" si="5"/>
        <v>1303</v>
      </c>
      <c r="AB81" s="241">
        <f t="shared" si="5"/>
        <v>2061.1</v>
      </c>
      <c r="AC81" s="241">
        <f t="shared" si="5"/>
        <v>2320.6000000000004</v>
      </c>
      <c r="AD81" s="241">
        <f t="shared" si="5"/>
        <v>1116.6</v>
      </c>
      <c r="AE81" s="241">
        <f t="shared" si="5"/>
        <v>1160.7</v>
      </c>
      <c r="AF81" s="241">
        <f t="shared" si="5"/>
        <v>870.8</v>
      </c>
      <c r="AG81" s="242">
        <f t="shared" si="5"/>
        <v>0</v>
      </c>
    </row>
    <row r="82" spans="1:33" ht="16.5">
      <c r="A82" s="273" t="s">
        <v>352</v>
      </c>
      <c r="B82" s="97" t="s">
        <v>340</v>
      </c>
      <c r="C82" s="246">
        <v>205.3</v>
      </c>
      <c r="D82" s="246">
        <v>51</v>
      </c>
      <c r="E82" s="97">
        <v>36.2</v>
      </c>
      <c r="F82" s="247">
        <v>125.5</v>
      </c>
      <c r="G82" s="97">
        <v>193</v>
      </c>
      <c r="H82" s="247">
        <v>81.1</v>
      </c>
      <c r="I82" s="97">
        <v>80.4</v>
      </c>
      <c r="J82" s="247">
        <v>177.7</v>
      </c>
      <c r="K82" s="97">
        <v>548.7</v>
      </c>
      <c r="L82" s="247">
        <v>357.7</v>
      </c>
      <c r="M82" s="97">
        <v>162.7</v>
      </c>
      <c r="N82" s="247"/>
      <c r="O82" s="97">
        <v>93.4</v>
      </c>
      <c r="P82" s="247">
        <v>84.4</v>
      </c>
      <c r="Q82" s="97">
        <v>180.6</v>
      </c>
      <c r="R82" s="247">
        <v>281</v>
      </c>
      <c r="S82" s="97">
        <v>294.9</v>
      </c>
      <c r="T82" s="247">
        <v>131</v>
      </c>
      <c r="U82" s="97">
        <v>63.1</v>
      </c>
      <c r="V82" s="247"/>
      <c r="W82" s="97">
        <v>107.9</v>
      </c>
      <c r="X82" s="247">
        <v>48.7</v>
      </c>
      <c r="Y82" s="97">
        <v>97.5</v>
      </c>
      <c r="Z82" s="247">
        <v>177.4</v>
      </c>
      <c r="AA82" s="97">
        <v>115.2</v>
      </c>
      <c r="AB82" s="247">
        <v>28.3</v>
      </c>
      <c r="AC82" s="97">
        <v>351.6</v>
      </c>
      <c r="AD82" s="247"/>
      <c r="AE82" s="97"/>
      <c r="AF82" s="248">
        <v>95.2</v>
      </c>
      <c r="AG82" s="248"/>
    </row>
    <row r="83" spans="1:33" ht="16.5">
      <c r="A83" s="276"/>
      <c r="B83" s="97" t="s">
        <v>341</v>
      </c>
      <c r="C83" s="246">
        <v>178.1</v>
      </c>
      <c r="D83" s="246">
        <v>140</v>
      </c>
      <c r="E83" s="97">
        <v>77.9</v>
      </c>
      <c r="F83" s="247">
        <v>11</v>
      </c>
      <c r="G83" s="97">
        <v>204.7</v>
      </c>
      <c r="H83" s="247">
        <v>83.3</v>
      </c>
      <c r="I83" s="97">
        <v>28.7</v>
      </c>
      <c r="J83" s="247">
        <v>87.2</v>
      </c>
      <c r="K83" s="97">
        <v>292.5</v>
      </c>
      <c r="L83" s="247">
        <v>163.4</v>
      </c>
      <c r="M83" s="97">
        <v>119.3</v>
      </c>
      <c r="N83" s="247"/>
      <c r="O83" s="97">
        <v>228.7</v>
      </c>
      <c r="P83" s="247">
        <v>169.6</v>
      </c>
      <c r="Q83" s="97">
        <v>110.2</v>
      </c>
      <c r="R83" s="247">
        <v>122.5</v>
      </c>
      <c r="S83" s="97">
        <v>123.1</v>
      </c>
      <c r="T83" s="247">
        <v>129.2</v>
      </c>
      <c r="U83" s="97">
        <v>52.6</v>
      </c>
      <c r="V83" s="247"/>
      <c r="W83" s="97">
        <v>150.8</v>
      </c>
      <c r="X83" s="247">
        <v>60.4</v>
      </c>
      <c r="Y83" s="97">
        <v>30.7</v>
      </c>
      <c r="Z83" s="247">
        <v>70.3</v>
      </c>
      <c r="AA83" s="97">
        <v>131.5</v>
      </c>
      <c r="AB83" s="247">
        <v>37.1</v>
      </c>
      <c r="AC83" s="97">
        <v>159.5</v>
      </c>
      <c r="AD83" s="247"/>
      <c r="AE83" s="97"/>
      <c r="AF83" s="248">
        <v>109.8</v>
      </c>
      <c r="AG83" s="248"/>
    </row>
    <row r="84" spans="1:33" ht="16.5">
      <c r="A84" s="276"/>
      <c r="B84" s="97" t="s">
        <v>342</v>
      </c>
      <c r="C84" s="246">
        <v>171.9</v>
      </c>
      <c r="D84" s="246">
        <v>18.9</v>
      </c>
      <c r="E84" s="97">
        <v>60</v>
      </c>
      <c r="F84" s="247">
        <v>47.9</v>
      </c>
      <c r="G84" s="97">
        <v>70.6</v>
      </c>
      <c r="H84" s="247">
        <v>111.1</v>
      </c>
      <c r="I84" s="97">
        <v>64.5</v>
      </c>
      <c r="J84" s="247">
        <v>93.6</v>
      </c>
      <c r="K84" s="97">
        <v>175.6</v>
      </c>
      <c r="L84" s="247">
        <v>223.8</v>
      </c>
      <c r="M84" s="97">
        <v>70.3</v>
      </c>
      <c r="N84" s="247"/>
      <c r="O84" s="97">
        <v>113</v>
      </c>
      <c r="P84" s="247">
        <v>69.9</v>
      </c>
      <c r="Q84" s="97">
        <v>109.7</v>
      </c>
      <c r="R84" s="247">
        <v>122.5</v>
      </c>
      <c r="S84" s="97">
        <v>263.2</v>
      </c>
      <c r="T84" s="247">
        <v>211.6</v>
      </c>
      <c r="U84" s="97">
        <v>96.3</v>
      </c>
      <c r="V84" s="247"/>
      <c r="W84" s="97">
        <v>157.4</v>
      </c>
      <c r="X84" s="247">
        <v>28.1</v>
      </c>
      <c r="Y84" s="97" t="s">
        <v>353</v>
      </c>
      <c r="Z84" s="247">
        <v>206.7</v>
      </c>
      <c r="AA84" s="97">
        <v>148.1</v>
      </c>
      <c r="AB84" s="247">
        <v>34.9</v>
      </c>
      <c r="AC84" s="97">
        <v>286.3</v>
      </c>
      <c r="AD84" s="247"/>
      <c r="AE84" s="97"/>
      <c r="AF84" s="248">
        <v>10.5</v>
      </c>
      <c r="AG84" s="248"/>
    </row>
    <row r="85" spans="1:33" ht="16.5">
      <c r="A85" s="276"/>
      <c r="B85" s="97" t="s">
        <v>343</v>
      </c>
      <c r="C85" s="246">
        <v>19.9</v>
      </c>
      <c r="D85" s="246">
        <v>259.2</v>
      </c>
      <c r="E85" s="97">
        <v>140.4</v>
      </c>
      <c r="F85" s="247">
        <v>179.3</v>
      </c>
      <c r="G85" s="97">
        <v>203.3</v>
      </c>
      <c r="H85" s="247">
        <v>172.7</v>
      </c>
      <c r="I85" s="97">
        <v>180.8</v>
      </c>
      <c r="J85" s="247">
        <v>306.6</v>
      </c>
      <c r="K85" s="97">
        <v>181.5</v>
      </c>
      <c r="L85" s="247">
        <v>75.4</v>
      </c>
      <c r="M85" s="97">
        <v>26.9</v>
      </c>
      <c r="N85" s="247"/>
      <c r="O85" s="97">
        <v>8.6</v>
      </c>
      <c r="P85" s="247">
        <v>82.7</v>
      </c>
      <c r="Q85" s="97">
        <v>95.6</v>
      </c>
      <c r="R85" s="247">
        <v>154.8</v>
      </c>
      <c r="S85" s="97">
        <v>474.3</v>
      </c>
      <c r="T85" s="247">
        <v>223.4</v>
      </c>
      <c r="U85" s="97">
        <v>277.2</v>
      </c>
      <c r="V85" s="247"/>
      <c r="W85" s="97">
        <v>141.5</v>
      </c>
      <c r="X85" s="247">
        <v>147.1</v>
      </c>
      <c r="Y85" s="97">
        <v>404.6</v>
      </c>
      <c r="Z85" s="247">
        <v>183</v>
      </c>
      <c r="AA85" s="97">
        <v>117.7</v>
      </c>
      <c r="AB85" s="247">
        <v>286.3</v>
      </c>
      <c r="AC85" s="97">
        <v>336.3</v>
      </c>
      <c r="AD85" s="247"/>
      <c r="AE85" s="97"/>
      <c r="AF85" s="248">
        <v>186.2</v>
      </c>
      <c r="AG85" s="248"/>
    </row>
    <row r="86" spans="1:33" ht="16.5">
      <c r="A86" s="276"/>
      <c r="B86" s="97" t="s">
        <v>344</v>
      </c>
      <c r="C86" s="246">
        <v>0</v>
      </c>
      <c r="D86" s="246">
        <v>50.7</v>
      </c>
      <c r="E86" s="97">
        <v>44.1</v>
      </c>
      <c r="F86" s="247">
        <v>117.1</v>
      </c>
      <c r="G86" s="97">
        <v>33.3</v>
      </c>
      <c r="H86" s="247">
        <v>62.1</v>
      </c>
      <c r="I86" s="97">
        <v>85.8</v>
      </c>
      <c r="J86" s="247">
        <v>16.5</v>
      </c>
      <c r="K86" s="97">
        <v>99.9</v>
      </c>
      <c r="L86" s="247">
        <v>2.7</v>
      </c>
      <c r="M86" s="97">
        <v>0</v>
      </c>
      <c r="N86" s="247"/>
      <c r="O86" s="97">
        <v>82.8</v>
      </c>
      <c r="P86" s="247">
        <v>42.5</v>
      </c>
      <c r="Q86" s="97">
        <v>1.6</v>
      </c>
      <c r="R86" s="247">
        <v>29.3</v>
      </c>
      <c r="S86" s="97">
        <v>303</v>
      </c>
      <c r="T86" s="247">
        <v>127.5</v>
      </c>
      <c r="U86" s="97">
        <v>160.4</v>
      </c>
      <c r="V86" s="247"/>
      <c r="W86" s="97">
        <v>30.8</v>
      </c>
      <c r="X86" s="247">
        <v>16.6</v>
      </c>
      <c r="Y86" s="97">
        <v>185.2</v>
      </c>
      <c r="Z86" s="247">
        <v>11.3</v>
      </c>
      <c r="AA86" s="97">
        <v>11.6</v>
      </c>
      <c r="AB86" s="247">
        <v>107.6</v>
      </c>
      <c r="AC86" s="97">
        <v>43.1</v>
      </c>
      <c r="AD86" s="247"/>
      <c r="AE86" s="97"/>
      <c r="AF86" s="248">
        <v>0</v>
      </c>
      <c r="AG86" s="248"/>
    </row>
    <row r="87" spans="1:33" ht="16.5">
      <c r="A87" s="276"/>
      <c r="B87" s="97" t="s">
        <v>345</v>
      </c>
      <c r="C87" s="246">
        <v>0</v>
      </c>
      <c r="D87" s="246">
        <v>8.2</v>
      </c>
      <c r="E87" s="97">
        <v>0</v>
      </c>
      <c r="F87" s="247">
        <v>55.6</v>
      </c>
      <c r="G87" s="97">
        <v>6.3</v>
      </c>
      <c r="H87" s="247">
        <v>7.4</v>
      </c>
      <c r="I87" s="97">
        <v>6.7</v>
      </c>
      <c r="J87" s="247">
        <v>3.4</v>
      </c>
      <c r="K87" s="97">
        <v>13.8</v>
      </c>
      <c r="L87" s="247">
        <v>0</v>
      </c>
      <c r="M87" s="97">
        <v>0</v>
      </c>
      <c r="N87" s="247"/>
      <c r="O87" s="97">
        <v>0</v>
      </c>
      <c r="P87" s="247">
        <v>0</v>
      </c>
      <c r="Q87" s="97">
        <v>0</v>
      </c>
      <c r="R87" s="247">
        <v>0</v>
      </c>
      <c r="S87" s="97">
        <v>102.5</v>
      </c>
      <c r="T87" s="247">
        <v>0</v>
      </c>
      <c r="U87" s="97">
        <v>7.5</v>
      </c>
      <c r="V87" s="247"/>
      <c r="W87" s="97">
        <v>0</v>
      </c>
      <c r="X87" s="247">
        <v>0.3</v>
      </c>
      <c r="Y87" s="97">
        <v>80</v>
      </c>
      <c r="Z87" s="247">
        <v>0</v>
      </c>
      <c r="AA87" s="97">
        <v>20.7</v>
      </c>
      <c r="AB87" s="247">
        <v>20.6</v>
      </c>
      <c r="AC87" s="97">
        <v>5.2</v>
      </c>
      <c r="AD87" s="247"/>
      <c r="AE87" s="97"/>
      <c r="AF87" s="248">
        <v>0</v>
      </c>
      <c r="AG87" s="248"/>
    </row>
    <row r="88" spans="1:33" ht="16.5">
      <c r="A88" s="276"/>
      <c r="B88" s="97" t="s">
        <v>346</v>
      </c>
      <c r="C88" s="246">
        <v>0</v>
      </c>
      <c r="D88" s="246">
        <v>0.5</v>
      </c>
      <c r="E88" s="97">
        <v>0.2</v>
      </c>
      <c r="F88" s="247">
        <v>29</v>
      </c>
      <c r="G88" s="97">
        <v>2.7</v>
      </c>
      <c r="H88" s="247">
        <v>6.7</v>
      </c>
      <c r="I88" s="97">
        <v>5.3</v>
      </c>
      <c r="J88" s="247">
        <v>0.3</v>
      </c>
      <c r="K88" s="97">
        <v>5.6</v>
      </c>
      <c r="L88" s="247">
        <v>1.6</v>
      </c>
      <c r="M88" s="97">
        <v>0.1</v>
      </c>
      <c r="N88" s="247"/>
      <c r="O88" s="97">
        <v>0</v>
      </c>
      <c r="P88" s="247">
        <v>0</v>
      </c>
      <c r="Q88" s="97">
        <v>0</v>
      </c>
      <c r="R88" s="247">
        <v>0</v>
      </c>
      <c r="S88" s="97">
        <v>35.4</v>
      </c>
      <c r="T88" s="247">
        <v>0</v>
      </c>
      <c r="U88" s="97">
        <v>16.8</v>
      </c>
      <c r="V88" s="247"/>
      <c r="W88" s="97">
        <v>0</v>
      </c>
      <c r="X88" s="247">
        <v>1.4</v>
      </c>
      <c r="Y88" s="97">
        <v>20.5</v>
      </c>
      <c r="Z88" s="247">
        <v>0</v>
      </c>
      <c r="AA88" s="97">
        <v>20.7</v>
      </c>
      <c r="AB88" s="247">
        <v>20.6</v>
      </c>
      <c r="AC88" s="97">
        <v>12.2</v>
      </c>
      <c r="AD88" s="247"/>
      <c r="AE88" s="97"/>
      <c r="AF88" s="248">
        <v>0</v>
      </c>
      <c r="AG88" s="248"/>
    </row>
    <row r="89" spans="1:33" ht="16.5">
      <c r="A89" s="276"/>
      <c r="B89" s="97" t="s">
        <v>347</v>
      </c>
      <c r="C89" s="246">
        <v>0</v>
      </c>
      <c r="D89" s="246">
        <v>0.2</v>
      </c>
      <c r="E89" s="97">
        <v>0.2</v>
      </c>
      <c r="F89" s="247">
        <v>45.5</v>
      </c>
      <c r="G89" s="97">
        <v>0</v>
      </c>
      <c r="H89" s="247">
        <v>2.8</v>
      </c>
      <c r="I89" s="97">
        <v>10.7</v>
      </c>
      <c r="J89" s="247">
        <v>0.1</v>
      </c>
      <c r="K89" s="97">
        <v>0</v>
      </c>
      <c r="L89" s="247">
        <v>0</v>
      </c>
      <c r="M89" s="97">
        <v>0</v>
      </c>
      <c r="N89" s="247"/>
      <c r="O89" s="97">
        <v>0</v>
      </c>
      <c r="P89" s="247">
        <v>0</v>
      </c>
      <c r="Q89" s="97">
        <v>0</v>
      </c>
      <c r="R89" s="247">
        <v>2.7</v>
      </c>
      <c r="S89" s="97">
        <v>12.7</v>
      </c>
      <c r="T89" s="247">
        <v>8</v>
      </c>
      <c r="U89" s="97">
        <v>11.5</v>
      </c>
      <c r="V89" s="247"/>
      <c r="W89" s="97">
        <v>0</v>
      </c>
      <c r="X89" s="247">
        <v>18.7</v>
      </c>
      <c r="Y89" s="97">
        <v>19.6</v>
      </c>
      <c r="Z89" s="247">
        <v>0</v>
      </c>
      <c r="AA89" s="97">
        <v>66.1</v>
      </c>
      <c r="AB89" s="247">
        <v>16.2</v>
      </c>
      <c r="AC89" s="97">
        <v>11.3</v>
      </c>
      <c r="AD89" s="247"/>
      <c r="AE89" s="97"/>
      <c r="AF89" s="248">
        <v>0</v>
      </c>
      <c r="AG89" s="248"/>
    </row>
    <row r="90" spans="1:33" ht="16.5">
      <c r="A90" s="276"/>
      <c r="B90" s="97" t="s">
        <v>348</v>
      </c>
      <c r="C90" s="246">
        <v>0</v>
      </c>
      <c r="D90" s="246">
        <v>0</v>
      </c>
      <c r="E90" s="97">
        <v>0</v>
      </c>
      <c r="F90" s="247">
        <v>63.7</v>
      </c>
      <c r="G90" s="97">
        <v>17.7</v>
      </c>
      <c r="H90" s="247">
        <v>5.3</v>
      </c>
      <c r="I90" s="97">
        <v>2.8</v>
      </c>
      <c r="J90" s="247">
        <v>15.5</v>
      </c>
      <c r="K90" s="97">
        <v>8.7</v>
      </c>
      <c r="L90" s="247">
        <v>0</v>
      </c>
      <c r="M90" s="97">
        <v>0</v>
      </c>
      <c r="N90" s="247"/>
      <c r="O90" s="97">
        <v>0</v>
      </c>
      <c r="P90" s="247">
        <v>1.5</v>
      </c>
      <c r="Q90" s="97">
        <v>0.9</v>
      </c>
      <c r="R90" s="247">
        <v>10.3</v>
      </c>
      <c r="S90" s="97">
        <v>128.6</v>
      </c>
      <c r="T90" s="247">
        <v>55.2</v>
      </c>
      <c r="U90" s="97">
        <v>9.8</v>
      </c>
      <c r="V90" s="247"/>
      <c r="W90" s="97">
        <v>0</v>
      </c>
      <c r="X90" s="247">
        <v>0.7</v>
      </c>
      <c r="Y90" s="97">
        <v>25.1</v>
      </c>
      <c r="Z90" s="247">
        <v>1.8</v>
      </c>
      <c r="AA90" s="97">
        <v>10.2</v>
      </c>
      <c r="AB90" s="247">
        <v>11.4</v>
      </c>
      <c r="AC90" s="97">
        <v>2.5</v>
      </c>
      <c r="AD90" s="247"/>
      <c r="AE90" s="97"/>
      <c r="AF90" s="248">
        <v>0</v>
      </c>
      <c r="AG90" s="248"/>
    </row>
    <row r="91" spans="1:33" ht="16.5">
      <c r="A91" s="276"/>
      <c r="B91" s="97" t="s">
        <v>349</v>
      </c>
      <c r="C91" s="246">
        <v>10.5</v>
      </c>
      <c r="D91" s="246">
        <v>7.5</v>
      </c>
      <c r="E91" s="97">
        <v>4.5</v>
      </c>
      <c r="F91" s="247">
        <v>30.2</v>
      </c>
      <c r="G91" s="97">
        <v>0</v>
      </c>
      <c r="H91" s="247">
        <v>8</v>
      </c>
      <c r="I91" s="97">
        <v>15.1</v>
      </c>
      <c r="J91" s="247">
        <v>37.7</v>
      </c>
      <c r="K91" s="97">
        <v>13.1</v>
      </c>
      <c r="L91" s="247">
        <v>0</v>
      </c>
      <c r="M91" s="97">
        <v>49.4</v>
      </c>
      <c r="N91" s="247"/>
      <c r="O91" s="97">
        <v>6.6</v>
      </c>
      <c r="P91" s="247">
        <v>16.2</v>
      </c>
      <c r="Q91" s="97">
        <v>10.8</v>
      </c>
      <c r="R91" s="247">
        <v>59.7</v>
      </c>
      <c r="S91" s="97">
        <v>71.8</v>
      </c>
      <c r="T91" s="247">
        <v>113.9</v>
      </c>
      <c r="U91" s="97">
        <v>51.5</v>
      </c>
      <c r="V91" s="247"/>
      <c r="W91" s="97">
        <v>34.5</v>
      </c>
      <c r="X91" s="247">
        <v>12.7</v>
      </c>
      <c r="Y91" s="97">
        <v>21.6</v>
      </c>
      <c r="Z91" s="247">
        <v>45.9</v>
      </c>
      <c r="AA91" s="97">
        <v>5.2</v>
      </c>
      <c r="AB91" s="247">
        <v>17.9</v>
      </c>
      <c r="AC91" s="97">
        <v>2.6</v>
      </c>
      <c r="AD91" s="247"/>
      <c r="AE91" s="97"/>
      <c r="AF91" s="248">
        <v>0</v>
      </c>
      <c r="AG91" s="248"/>
    </row>
    <row r="92" spans="1:33" ht="16.5">
      <c r="A92" s="276"/>
      <c r="B92" s="97" t="s">
        <v>335</v>
      </c>
      <c r="C92" s="246">
        <v>0</v>
      </c>
      <c r="D92" s="246">
        <v>6.9</v>
      </c>
      <c r="E92" s="97">
        <v>10.9</v>
      </c>
      <c r="F92" s="247">
        <v>55.4</v>
      </c>
      <c r="G92" s="97">
        <v>0.2</v>
      </c>
      <c r="H92" s="247">
        <v>41.5</v>
      </c>
      <c r="I92" s="97">
        <v>149.6</v>
      </c>
      <c r="J92" s="247">
        <v>17.8</v>
      </c>
      <c r="K92" s="97">
        <v>3.8</v>
      </c>
      <c r="L92" s="247">
        <v>11.5</v>
      </c>
      <c r="M92" s="97">
        <v>0</v>
      </c>
      <c r="N92" s="247"/>
      <c r="O92" s="97">
        <v>21.3</v>
      </c>
      <c r="P92" s="247">
        <v>78.1</v>
      </c>
      <c r="Q92" s="97">
        <v>27.8</v>
      </c>
      <c r="R92" s="247">
        <v>94.2</v>
      </c>
      <c r="S92" s="97">
        <v>163.2</v>
      </c>
      <c r="T92" s="247">
        <v>89.6</v>
      </c>
      <c r="U92" s="97">
        <v>176</v>
      </c>
      <c r="V92" s="247"/>
      <c r="W92" s="97">
        <v>0</v>
      </c>
      <c r="X92" s="247">
        <v>23.3</v>
      </c>
      <c r="Y92" s="97">
        <v>0.8</v>
      </c>
      <c r="Z92" s="247">
        <v>48.9</v>
      </c>
      <c r="AA92" s="97">
        <v>7.3</v>
      </c>
      <c r="AB92" s="247">
        <v>36.6</v>
      </c>
      <c r="AC92" s="97">
        <v>16.1</v>
      </c>
      <c r="AD92" s="247"/>
      <c r="AE92" s="97"/>
      <c r="AF92" s="248">
        <v>0</v>
      </c>
      <c r="AG92" s="248"/>
    </row>
    <row r="93" spans="1:33" ht="16.5">
      <c r="A93" s="276"/>
      <c r="B93" s="97" t="s">
        <v>336</v>
      </c>
      <c r="C93" s="246">
        <v>12.4</v>
      </c>
      <c r="D93" s="246">
        <v>177.4</v>
      </c>
      <c r="E93" s="97">
        <v>19.9</v>
      </c>
      <c r="F93" s="247">
        <v>204.3</v>
      </c>
      <c r="G93" s="97">
        <v>43.8</v>
      </c>
      <c r="H93" s="247">
        <v>138.7</v>
      </c>
      <c r="I93" s="97">
        <v>340.9</v>
      </c>
      <c r="J93" s="247">
        <v>138.5</v>
      </c>
      <c r="K93" s="97">
        <v>92.7</v>
      </c>
      <c r="L93" s="247">
        <v>65.4</v>
      </c>
      <c r="M93" s="97">
        <v>13.2</v>
      </c>
      <c r="N93" s="247"/>
      <c r="O93" s="97">
        <v>69.2</v>
      </c>
      <c r="P93" s="247">
        <v>105</v>
      </c>
      <c r="Q93" s="97">
        <v>26.7</v>
      </c>
      <c r="R93" s="247">
        <v>226.2</v>
      </c>
      <c r="S93" s="97">
        <v>272.5</v>
      </c>
      <c r="T93" s="247">
        <v>137.3</v>
      </c>
      <c r="U93" s="97">
        <v>78</v>
      </c>
      <c r="V93" s="247"/>
      <c r="W93" s="97">
        <v>93.1</v>
      </c>
      <c r="X93" s="247">
        <v>60.6</v>
      </c>
      <c r="Y93" s="97">
        <v>102.8</v>
      </c>
      <c r="Z93" s="247">
        <v>264.8</v>
      </c>
      <c r="AA93" s="97">
        <v>122.6</v>
      </c>
      <c r="AB93" s="247">
        <v>289.7</v>
      </c>
      <c r="AC93" s="97">
        <v>52.8</v>
      </c>
      <c r="AD93" s="247"/>
      <c r="AE93" s="97"/>
      <c r="AF93" s="248">
        <v>0</v>
      </c>
      <c r="AG93" s="248"/>
    </row>
    <row r="94" spans="1:33" ht="16.5">
      <c r="A94" s="277"/>
      <c r="B94" s="242" t="s">
        <v>337</v>
      </c>
      <c r="C94" s="241">
        <f aca="true" t="shared" si="6" ref="C94:AG94">SUM(C82:C93)</f>
        <v>598.0999999999999</v>
      </c>
      <c r="D94" s="241">
        <f t="shared" si="6"/>
        <v>720.5000000000001</v>
      </c>
      <c r="E94" s="241">
        <f t="shared" si="6"/>
        <v>394.29999999999995</v>
      </c>
      <c r="F94" s="241">
        <f t="shared" si="6"/>
        <v>964.5000000000002</v>
      </c>
      <c r="G94" s="241">
        <f t="shared" si="6"/>
        <v>775.5999999999999</v>
      </c>
      <c r="H94" s="241">
        <f t="shared" si="6"/>
        <v>720.7</v>
      </c>
      <c r="I94" s="241">
        <f t="shared" si="6"/>
        <v>971.3000000000001</v>
      </c>
      <c r="J94" s="241">
        <f t="shared" si="6"/>
        <v>894.9</v>
      </c>
      <c r="K94" s="241">
        <f t="shared" si="6"/>
        <v>1435.9</v>
      </c>
      <c r="L94" s="241">
        <f t="shared" si="6"/>
        <v>901.5000000000001</v>
      </c>
      <c r="M94" s="241">
        <f t="shared" si="6"/>
        <v>441.9</v>
      </c>
      <c r="N94" s="241">
        <f t="shared" si="6"/>
        <v>0</v>
      </c>
      <c r="O94" s="241">
        <f t="shared" si="6"/>
        <v>623.6</v>
      </c>
      <c r="P94" s="241">
        <f t="shared" si="6"/>
        <v>649.9</v>
      </c>
      <c r="Q94" s="241">
        <f t="shared" si="6"/>
        <v>563.9000000000001</v>
      </c>
      <c r="R94" s="241">
        <f t="shared" si="6"/>
        <v>1103.2</v>
      </c>
      <c r="S94" s="241">
        <f t="shared" si="6"/>
        <v>2245.2</v>
      </c>
      <c r="T94" s="241">
        <f t="shared" si="6"/>
        <v>1226.6999999999998</v>
      </c>
      <c r="U94" s="241">
        <f t="shared" si="6"/>
        <v>1000.6999999999999</v>
      </c>
      <c r="V94" s="241">
        <f t="shared" si="6"/>
        <v>0</v>
      </c>
      <c r="W94" s="241">
        <f t="shared" si="6"/>
        <v>716</v>
      </c>
      <c r="X94" s="241">
        <f t="shared" si="6"/>
        <v>418.59999999999997</v>
      </c>
      <c r="Y94" s="241">
        <f t="shared" si="6"/>
        <v>988.4</v>
      </c>
      <c r="Z94" s="241">
        <f t="shared" si="6"/>
        <v>1010.0999999999999</v>
      </c>
      <c r="AA94" s="241">
        <f t="shared" si="6"/>
        <v>776.9000000000002</v>
      </c>
      <c r="AB94" s="241">
        <f t="shared" si="6"/>
        <v>907.2</v>
      </c>
      <c r="AC94" s="241">
        <f t="shared" si="6"/>
        <v>1279.4999999999998</v>
      </c>
      <c r="AD94" s="241">
        <f t="shared" si="6"/>
        <v>0</v>
      </c>
      <c r="AE94" s="241">
        <f t="shared" si="6"/>
        <v>0</v>
      </c>
      <c r="AF94" s="241">
        <f t="shared" si="6"/>
        <v>401.7</v>
      </c>
      <c r="AG94" s="242">
        <f t="shared" si="6"/>
        <v>0</v>
      </c>
    </row>
    <row r="95" spans="1:33" ht="16.5">
      <c r="A95" s="273" t="s">
        <v>354</v>
      </c>
      <c r="B95" s="97" t="s">
        <v>340</v>
      </c>
      <c r="C95" s="246">
        <v>116.1</v>
      </c>
      <c r="D95" s="246">
        <v>62.1</v>
      </c>
      <c r="E95" s="97">
        <v>96.1</v>
      </c>
      <c r="F95" s="247">
        <v>35.8</v>
      </c>
      <c r="G95" s="97">
        <v>116.1</v>
      </c>
      <c r="H95" s="247">
        <v>108.6</v>
      </c>
      <c r="I95" s="97">
        <v>74.6</v>
      </c>
      <c r="J95" s="247">
        <v>182.3</v>
      </c>
      <c r="K95" s="97">
        <v>123.2</v>
      </c>
      <c r="L95" s="247">
        <v>340.8</v>
      </c>
      <c r="M95" s="97">
        <v>214.7</v>
      </c>
      <c r="N95" s="247"/>
      <c r="O95" s="97">
        <v>122.1</v>
      </c>
      <c r="P95" s="247">
        <v>204.4</v>
      </c>
      <c r="Q95" s="97">
        <v>87.1</v>
      </c>
      <c r="R95" s="247">
        <v>119.9</v>
      </c>
      <c r="S95" s="97">
        <v>89.6</v>
      </c>
      <c r="T95" s="247">
        <v>167.4</v>
      </c>
      <c r="U95" s="97">
        <v>111.6</v>
      </c>
      <c r="V95" s="247"/>
      <c r="W95" s="97">
        <v>45.9</v>
      </c>
      <c r="X95" s="247">
        <v>46.8</v>
      </c>
      <c r="Y95" s="97">
        <v>52.6</v>
      </c>
      <c r="Z95" s="247">
        <v>201.3</v>
      </c>
      <c r="AA95" s="97">
        <v>305.6</v>
      </c>
      <c r="AB95" s="247">
        <v>241.2</v>
      </c>
      <c r="AC95" s="97">
        <v>282.3</v>
      </c>
      <c r="AD95" s="247"/>
      <c r="AE95" s="97"/>
      <c r="AF95" s="248"/>
      <c r="AG95" s="248">
        <v>277.1</v>
      </c>
    </row>
    <row r="96" spans="1:33" ht="16.5">
      <c r="A96" s="276"/>
      <c r="B96" s="97" t="s">
        <v>341</v>
      </c>
      <c r="C96" s="246">
        <v>232.6</v>
      </c>
      <c r="D96" s="246">
        <v>135.3</v>
      </c>
      <c r="E96" s="97">
        <v>13.8</v>
      </c>
      <c r="F96" s="247">
        <v>61.6</v>
      </c>
      <c r="G96" s="97">
        <v>232.6</v>
      </c>
      <c r="H96" s="247">
        <v>147.1</v>
      </c>
      <c r="I96" s="97">
        <v>56.5</v>
      </c>
      <c r="J96" s="247">
        <v>208.7</v>
      </c>
      <c r="K96" s="97">
        <v>197.1</v>
      </c>
      <c r="L96" s="247">
        <v>377.5</v>
      </c>
      <c r="M96" s="97">
        <v>110.6</v>
      </c>
      <c r="N96" s="247"/>
      <c r="O96" s="97">
        <v>258.4</v>
      </c>
      <c r="P96" s="247">
        <v>161.1</v>
      </c>
      <c r="Q96" s="97">
        <v>155</v>
      </c>
      <c r="R96" s="247">
        <v>46.3</v>
      </c>
      <c r="S96" s="97">
        <v>178.3</v>
      </c>
      <c r="T96" s="247">
        <v>141.1</v>
      </c>
      <c r="U96" s="97">
        <v>93.7</v>
      </c>
      <c r="V96" s="247"/>
      <c r="W96" s="97">
        <v>169.1</v>
      </c>
      <c r="X96" s="247">
        <v>68.6</v>
      </c>
      <c r="Y96" s="97">
        <v>36</v>
      </c>
      <c r="Z96" s="247">
        <v>80.6</v>
      </c>
      <c r="AA96" s="97">
        <v>279.6</v>
      </c>
      <c r="AB96" s="247">
        <v>63.9</v>
      </c>
      <c r="AC96" s="97">
        <v>210</v>
      </c>
      <c r="AD96" s="247"/>
      <c r="AE96" s="97"/>
      <c r="AF96" s="248"/>
      <c r="AG96" s="248">
        <v>295.5</v>
      </c>
    </row>
    <row r="97" spans="1:33" ht="16.5">
      <c r="A97" s="276"/>
      <c r="B97" s="97" t="s">
        <v>342</v>
      </c>
      <c r="C97" s="246">
        <v>186.6</v>
      </c>
      <c r="D97" s="246">
        <v>90.9</v>
      </c>
      <c r="E97" s="97">
        <v>45.5</v>
      </c>
      <c r="F97" s="247">
        <v>72.3</v>
      </c>
      <c r="G97" s="97">
        <v>186.6</v>
      </c>
      <c r="H97" s="247">
        <v>78.2</v>
      </c>
      <c r="I97" s="97">
        <v>109.2</v>
      </c>
      <c r="J97" s="247">
        <v>151.3</v>
      </c>
      <c r="K97" s="97">
        <v>120.5</v>
      </c>
      <c r="L97" s="247">
        <v>289.4</v>
      </c>
      <c r="M97" s="97">
        <v>126.4</v>
      </c>
      <c r="N97" s="247"/>
      <c r="O97" s="97">
        <v>142.7</v>
      </c>
      <c r="P97" s="247">
        <v>60.2</v>
      </c>
      <c r="Q97" s="97">
        <v>170.9</v>
      </c>
      <c r="R97" s="247">
        <v>138.3</v>
      </c>
      <c r="S97" s="97">
        <v>227.9</v>
      </c>
      <c r="T97" s="247">
        <v>129.9</v>
      </c>
      <c r="U97" s="97">
        <v>51.1</v>
      </c>
      <c r="V97" s="247"/>
      <c r="W97" s="97">
        <v>48.5</v>
      </c>
      <c r="X97" s="247">
        <v>24.3</v>
      </c>
      <c r="Y97" s="97">
        <v>46.1</v>
      </c>
      <c r="Z97" s="247">
        <v>268.8</v>
      </c>
      <c r="AA97" s="97">
        <v>54.1</v>
      </c>
      <c r="AB97" s="247">
        <v>62.6</v>
      </c>
      <c r="AC97" s="97">
        <v>157.4</v>
      </c>
      <c r="AD97" s="247"/>
      <c r="AE97" s="97"/>
      <c r="AF97" s="248"/>
      <c r="AG97" s="248">
        <v>135</v>
      </c>
    </row>
    <row r="98" spans="1:33" ht="16.5">
      <c r="A98" s="276"/>
      <c r="B98" s="97" t="s">
        <v>343</v>
      </c>
      <c r="C98" s="246">
        <v>1.2</v>
      </c>
      <c r="D98" s="246">
        <v>97.8</v>
      </c>
      <c r="E98" s="97">
        <v>6.2</v>
      </c>
      <c r="F98" s="247">
        <v>116.2</v>
      </c>
      <c r="G98" s="97">
        <v>1.2</v>
      </c>
      <c r="H98" s="247">
        <v>156.3</v>
      </c>
      <c r="I98" s="97">
        <v>124.8</v>
      </c>
      <c r="J98" s="247">
        <v>242.6</v>
      </c>
      <c r="K98" s="97">
        <v>154.1</v>
      </c>
      <c r="L98" s="247">
        <v>290.8</v>
      </c>
      <c r="M98" s="97">
        <v>67.1</v>
      </c>
      <c r="N98" s="247"/>
      <c r="O98" s="97">
        <v>21.5</v>
      </c>
      <c r="P98" s="247">
        <v>67.2</v>
      </c>
      <c r="Q98" s="97">
        <v>66.7</v>
      </c>
      <c r="R98" s="247">
        <v>80.1</v>
      </c>
      <c r="S98" s="97">
        <v>391.5</v>
      </c>
      <c r="T98" s="247">
        <v>107.3</v>
      </c>
      <c r="U98" s="97">
        <v>219.8</v>
      </c>
      <c r="V98" s="247"/>
      <c r="W98" s="97">
        <v>77.7</v>
      </c>
      <c r="X98" s="247">
        <v>55.3</v>
      </c>
      <c r="Y98" s="97">
        <v>427.4</v>
      </c>
      <c r="Z98" s="247">
        <v>65.8</v>
      </c>
      <c r="AA98" s="97">
        <v>60.7</v>
      </c>
      <c r="AB98" s="247">
        <v>318.4</v>
      </c>
      <c r="AC98" s="97">
        <v>129.8</v>
      </c>
      <c r="AD98" s="247"/>
      <c r="AE98" s="97"/>
      <c r="AF98" s="248"/>
      <c r="AG98" s="248">
        <v>56.7</v>
      </c>
    </row>
    <row r="99" spans="1:33" ht="16.5">
      <c r="A99" s="276"/>
      <c r="B99" s="97" t="s">
        <v>344</v>
      </c>
      <c r="C99" s="246">
        <v>1.1</v>
      </c>
      <c r="D99" s="246">
        <v>5.9</v>
      </c>
      <c r="E99" s="97">
        <v>6.4</v>
      </c>
      <c r="F99" s="247">
        <v>56.9</v>
      </c>
      <c r="G99" s="97">
        <v>1.1</v>
      </c>
      <c r="H99" s="247">
        <v>48.7</v>
      </c>
      <c r="I99" s="97">
        <v>56.4</v>
      </c>
      <c r="J99" s="247">
        <v>5.3</v>
      </c>
      <c r="K99" s="97">
        <v>5.1</v>
      </c>
      <c r="L99" s="247">
        <v>0</v>
      </c>
      <c r="M99" s="97">
        <v>0</v>
      </c>
      <c r="N99" s="247"/>
      <c r="O99" s="97">
        <v>0</v>
      </c>
      <c r="P99" s="247">
        <v>1.1</v>
      </c>
      <c r="Q99" s="97">
        <v>10.6</v>
      </c>
      <c r="R99" s="247">
        <v>100.8</v>
      </c>
      <c r="S99" s="97">
        <v>240.6</v>
      </c>
      <c r="T99" s="247">
        <v>126.1</v>
      </c>
      <c r="U99" s="97">
        <v>188.4</v>
      </c>
      <c r="V99" s="247"/>
      <c r="W99" s="97">
        <v>15.8</v>
      </c>
      <c r="X99" s="247">
        <v>2.1</v>
      </c>
      <c r="Y99" s="97">
        <v>110.6</v>
      </c>
      <c r="Z99" s="247">
        <v>8.1</v>
      </c>
      <c r="AA99" s="97">
        <v>11.8</v>
      </c>
      <c r="AB99" s="247">
        <v>42</v>
      </c>
      <c r="AC99" s="97">
        <v>14.7</v>
      </c>
      <c r="AD99" s="247"/>
      <c r="AE99" s="97"/>
      <c r="AF99" s="248"/>
      <c r="AG99" s="248">
        <v>0</v>
      </c>
    </row>
    <row r="100" spans="1:33" ht="16.5">
      <c r="A100" s="276"/>
      <c r="B100" s="97" t="s">
        <v>345</v>
      </c>
      <c r="C100" s="246">
        <v>0.1</v>
      </c>
      <c r="D100" s="246">
        <v>26.5</v>
      </c>
      <c r="E100" s="97">
        <v>1</v>
      </c>
      <c r="F100" s="247">
        <v>92</v>
      </c>
      <c r="G100" s="97">
        <v>0.1</v>
      </c>
      <c r="H100" s="247">
        <v>2.8</v>
      </c>
      <c r="I100" s="97">
        <v>2.9</v>
      </c>
      <c r="J100" s="247">
        <v>0</v>
      </c>
      <c r="K100" s="97">
        <v>30.2</v>
      </c>
      <c r="L100" s="247">
        <v>0</v>
      </c>
      <c r="M100" s="97">
        <v>0</v>
      </c>
      <c r="N100" s="247"/>
      <c r="O100" s="97">
        <v>0</v>
      </c>
      <c r="P100" s="247">
        <v>0</v>
      </c>
      <c r="Q100" s="97">
        <v>0</v>
      </c>
      <c r="R100" s="247">
        <v>0</v>
      </c>
      <c r="S100" s="97">
        <v>69.6</v>
      </c>
      <c r="T100" s="247">
        <v>40.6</v>
      </c>
      <c r="U100" s="97">
        <v>19</v>
      </c>
      <c r="V100" s="247"/>
      <c r="W100" s="97">
        <v>0</v>
      </c>
      <c r="X100" s="247">
        <v>1.7</v>
      </c>
      <c r="Y100" s="97">
        <v>111.6</v>
      </c>
      <c r="Z100" s="247">
        <v>0</v>
      </c>
      <c r="AA100" s="97">
        <v>1.4</v>
      </c>
      <c r="AB100" s="247">
        <v>9.6</v>
      </c>
      <c r="AC100" s="97">
        <v>0.8</v>
      </c>
      <c r="AD100" s="247"/>
      <c r="AE100" s="97"/>
      <c r="AF100" s="248"/>
      <c r="AG100" s="248">
        <v>0</v>
      </c>
    </row>
    <row r="101" spans="1:33" ht="16.5">
      <c r="A101" s="276"/>
      <c r="B101" s="97" t="s">
        <v>346</v>
      </c>
      <c r="C101" s="246">
        <v>0</v>
      </c>
      <c r="D101" s="246">
        <v>3.4</v>
      </c>
      <c r="E101" s="97">
        <v>0</v>
      </c>
      <c r="F101" s="247">
        <v>115.3</v>
      </c>
      <c r="G101" s="97">
        <v>0</v>
      </c>
      <c r="H101" s="247">
        <v>27</v>
      </c>
      <c r="I101" s="97">
        <v>44.6</v>
      </c>
      <c r="J101" s="247">
        <v>12.9</v>
      </c>
      <c r="K101" s="97">
        <v>3.7</v>
      </c>
      <c r="L101" s="247">
        <v>0</v>
      </c>
      <c r="M101" s="97">
        <v>0</v>
      </c>
      <c r="N101" s="247"/>
      <c r="O101" s="97">
        <v>0</v>
      </c>
      <c r="P101" s="247">
        <v>0</v>
      </c>
      <c r="Q101" s="97">
        <v>0</v>
      </c>
      <c r="R101" s="247">
        <v>0.9</v>
      </c>
      <c r="S101" s="97">
        <v>11.4</v>
      </c>
      <c r="T101" s="247">
        <v>0</v>
      </c>
      <c r="U101" s="97">
        <v>0</v>
      </c>
      <c r="V101" s="247"/>
      <c r="W101" s="97">
        <v>0</v>
      </c>
      <c r="X101" s="247">
        <v>1.3</v>
      </c>
      <c r="Y101" s="97">
        <v>73.5</v>
      </c>
      <c r="Z101" s="247">
        <v>0</v>
      </c>
      <c r="AA101" s="97">
        <v>4.5</v>
      </c>
      <c r="AB101" s="247">
        <v>75.5</v>
      </c>
      <c r="AC101" s="97">
        <v>8.2</v>
      </c>
      <c r="AD101" s="247"/>
      <c r="AE101" s="97"/>
      <c r="AF101" s="248"/>
      <c r="AG101" s="248">
        <v>0</v>
      </c>
    </row>
    <row r="102" spans="1:33" ht="16.5">
      <c r="A102" s="276"/>
      <c r="B102" s="97" t="s">
        <v>347</v>
      </c>
      <c r="C102" s="246">
        <v>0</v>
      </c>
      <c r="D102" s="246">
        <v>0</v>
      </c>
      <c r="E102" s="97">
        <v>1.3</v>
      </c>
      <c r="F102" s="247">
        <v>24</v>
      </c>
      <c r="G102" s="97">
        <v>0</v>
      </c>
      <c r="H102" s="247">
        <v>11.5</v>
      </c>
      <c r="I102" s="97">
        <v>10.1</v>
      </c>
      <c r="J102" s="247">
        <v>0.5</v>
      </c>
      <c r="K102" s="97">
        <v>11.8</v>
      </c>
      <c r="L102" s="247">
        <v>0</v>
      </c>
      <c r="M102" s="97">
        <v>0</v>
      </c>
      <c r="N102" s="247"/>
      <c r="O102" s="97">
        <v>0</v>
      </c>
      <c r="P102" s="247">
        <v>0</v>
      </c>
      <c r="Q102" s="97">
        <v>0</v>
      </c>
      <c r="R102" s="247">
        <v>0</v>
      </c>
      <c r="S102" s="97">
        <v>57.6</v>
      </c>
      <c r="T102" s="247">
        <v>76.7</v>
      </c>
      <c r="U102" s="97">
        <v>68.2</v>
      </c>
      <c r="V102" s="247"/>
      <c r="W102" s="97">
        <v>1</v>
      </c>
      <c r="X102" s="247">
        <v>0</v>
      </c>
      <c r="Y102" s="97">
        <v>22</v>
      </c>
      <c r="Z102" s="247">
        <v>0.7</v>
      </c>
      <c r="AA102" s="97">
        <v>6.1</v>
      </c>
      <c r="AB102" s="247">
        <v>38</v>
      </c>
      <c r="AC102" s="97">
        <v>3.5</v>
      </c>
      <c r="AD102" s="247"/>
      <c r="AE102" s="97"/>
      <c r="AF102" s="248"/>
      <c r="AG102" s="248">
        <v>0</v>
      </c>
    </row>
    <row r="103" spans="1:33" ht="16.5">
      <c r="A103" s="276"/>
      <c r="B103" s="97" t="s">
        <v>348</v>
      </c>
      <c r="C103" s="246">
        <v>0</v>
      </c>
      <c r="D103" s="246">
        <v>0.6</v>
      </c>
      <c r="E103" s="97">
        <v>0</v>
      </c>
      <c r="F103" s="247">
        <v>68</v>
      </c>
      <c r="G103" s="97">
        <v>0</v>
      </c>
      <c r="H103" s="247">
        <v>1.8</v>
      </c>
      <c r="I103" s="97">
        <v>21.8</v>
      </c>
      <c r="J103" s="247">
        <v>5.6</v>
      </c>
      <c r="K103" s="97">
        <v>13.5</v>
      </c>
      <c r="L103" s="247">
        <v>0</v>
      </c>
      <c r="M103" s="97">
        <v>0</v>
      </c>
      <c r="N103" s="247"/>
      <c r="O103" s="97">
        <v>0</v>
      </c>
      <c r="P103" s="247">
        <v>6.4</v>
      </c>
      <c r="Q103" s="97">
        <v>0</v>
      </c>
      <c r="R103" s="247">
        <v>7.9</v>
      </c>
      <c r="S103" s="97">
        <v>103.6</v>
      </c>
      <c r="T103" s="247">
        <v>0</v>
      </c>
      <c r="U103" s="97">
        <v>70.9</v>
      </c>
      <c r="V103" s="247"/>
      <c r="W103" s="97">
        <v>0</v>
      </c>
      <c r="X103" s="247">
        <v>2.4</v>
      </c>
      <c r="Y103" s="97">
        <v>14.8</v>
      </c>
      <c r="Z103" s="247">
        <v>0</v>
      </c>
      <c r="AA103" s="97">
        <v>0</v>
      </c>
      <c r="AB103" s="247">
        <v>7.7</v>
      </c>
      <c r="AC103" s="97">
        <v>0.3</v>
      </c>
      <c r="AD103" s="247"/>
      <c r="AE103" s="97"/>
      <c r="AF103" s="248"/>
      <c r="AG103" s="248">
        <v>0</v>
      </c>
    </row>
    <row r="104" spans="1:33" ht="16.5">
      <c r="A104" s="276"/>
      <c r="B104" s="97" t="s">
        <v>349</v>
      </c>
      <c r="C104" s="246">
        <v>0</v>
      </c>
      <c r="D104" s="246">
        <v>0</v>
      </c>
      <c r="E104" s="97">
        <v>2.7</v>
      </c>
      <c r="F104" s="247">
        <v>135.2</v>
      </c>
      <c r="G104" s="97">
        <v>0</v>
      </c>
      <c r="H104" s="247">
        <v>4.3</v>
      </c>
      <c r="I104" s="97">
        <v>5.7</v>
      </c>
      <c r="J104" s="247">
        <v>0</v>
      </c>
      <c r="K104" s="97">
        <v>0.2</v>
      </c>
      <c r="L104" s="247">
        <v>0</v>
      </c>
      <c r="M104" s="97">
        <v>0</v>
      </c>
      <c r="N104" s="247"/>
      <c r="O104" s="97">
        <v>0</v>
      </c>
      <c r="P104" s="247">
        <v>26</v>
      </c>
      <c r="Q104" s="97">
        <v>82.2</v>
      </c>
      <c r="R104" s="247">
        <v>46.4</v>
      </c>
      <c r="S104" s="97">
        <v>122.9</v>
      </c>
      <c r="T104" s="247">
        <v>12.7</v>
      </c>
      <c r="U104" s="97">
        <v>34</v>
      </c>
      <c r="V104" s="247"/>
      <c r="W104" s="97">
        <v>4.8</v>
      </c>
      <c r="X104" s="247">
        <v>4.8</v>
      </c>
      <c r="Y104" s="97">
        <v>92.9</v>
      </c>
      <c r="Z104" s="247">
        <v>0</v>
      </c>
      <c r="AA104" s="97">
        <v>0.8</v>
      </c>
      <c r="AB104" s="247">
        <v>9.7</v>
      </c>
      <c r="AC104" s="97">
        <v>2.6</v>
      </c>
      <c r="AD104" s="247"/>
      <c r="AE104" s="97"/>
      <c r="AF104" s="248"/>
      <c r="AG104" s="248">
        <v>0</v>
      </c>
    </row>
    <row r="105" spans="1:33" ht="16.5">
      <c r="A105" s="276"/>
      <c r="B105" s="97" t="s">
        <v>335</v>
      </c>
      <c r="C105" s="246">
        <v>32.6</v>
      </c>
      <c r="D105" s="246">
        <v>64.4</v>
      </c>
      <c r="E105" s="97">
        <v>173</v>
      </c>
      <c r="F105" s="247">
        <v>121.2</v>
      </c>
      <c r="G105" s="97">
        <v>32.6</v>
      </c>
      <c r="H105" s="247">
        <v>45.2</v>
      </c>
      <c r="I105" s="97">
        <v>85.9</v>
      </c>
      <c r="J105" s="247">
        <v>4.5</v>
      </c>
      <c r="K105" s="97">
        <v>3</v>
      </c>
      <c r="L105" s="247">
        <v>52.1</v>
      </c>
      <c r="M105" s="97">
        <v>24.1</v>
      </c>
      <c r="N105" s="247"/>
      <c r="O105" s="97">
        <v>22.9</v>
      </c>
      <c r="P105" s="247">
        <v>117.2</v>
      </c>
      <c r="Q105" s="97">
        <v>0</v>
      </c>
      <c r="R105" s="247">
        <v>98.9</v>
      </c>
      <c r="S105" s="97">
        <v>179.1</v>
      </c>
      <c r="T105" s="247">
        <v>125.1</v>
      </c>
      <c r="U105" s="97">
        <v>102.8</v>
      </c>
      <c r="V105" s="247"/>
      <c r="W105" s="97">
        <v>182.7</v>
      </c>
      <c r="X105" s="247">
        <v>0</v>
      </c>
      <c r="Y105" s="97">
        <v>32.8</v>
      </c>
      <c r="Z105" s="247">
        <v>185.8</v>
      </c>
      <c r="AA105" s="97">
        <v>55.9</v>
      </c>
      <c r="AB105" s="247">
        <v>189.3</v>
      </c>
      <c r="AC105" s="97">
        <v>19.3</v>
      </c>
      <c r="AD105" s="247"/>
      <c r="AE105" s="97"/>
      <c r="AF105" s="248"/>
      <c r="AG105" s="248">
        <v>82.4</v>
      </c>
    </row>
    <row r="106" spans="1:33" ht="16.5">
      <c r="A106" s="276"/>
      <c r="B106" s="97" t="s">
        <v>336</v>
      </c>
      <c r="C106" s="246">
        <v>116.6</v>
      </c>
      <c r="D106" s="246">
        <v>95.4</v>
      </c>
      <c r="E106" s="97">
        <v>96.1</v>
      </c>
      <c r="F106" s="247">
        <v>135.3</v>
      </c>
      <c r="G106" s="97">
        <v>116.6</v>
      </c>
      <c r="H106" s="247">
        <v>52.4</v>
      </c>
      <c r="I106" s="97">
        <v>79</v>
      </c>
      <c r="J106" s="247">
        <v>69.1</v>
      </c>
      <c r="K106" s="97">
        <v>75</v>
      </c>
      <c r="L106" s="247">
        <v>247.6</v>
      </c>
      <c r="M106" s="97">
        <v>210.9</v>
      </c>
      <c r="N106" s="247"/>
      <c r="O106" s="97">
        <v>170.6</v>
      </c>
      <c r="P106" s="247">
        <v>139.3</v>
      </c>
      <c r="Q106" s="97">
        <v>151.4</v>
      </c>
      <c r="R106" s="247">
        <v>191.2</v>
      </c>
      <c r="S106" s="97">
        <v>257.6</v>
      </c>
      <c r="T106" s="247">
        <v>146</v>
      </c>
      <c r="U106" s="97">
        <v>79</v>
      </c>
      <c r="V106" s="247"/>
      <c r="W106" s="97">
        <v>174</v>
      </c>
      <c r="X106" s="247">
        <v>42.6</v>
      </c>
      <c r="Y106" s="97">
        <v>9.1</v>
      </c>
      <c r="Z106" s="247">
        <v>230.8</v>
      </c>
      <c r="AA106" s="97">
        <v>53.7</v>
      </c>
      <c r="AB106" s="247">
        <v>212.4</v>
      </c>
      <c r="AC106" s="97">
        <v>135.2</v>
      </c>
      <c r="AD106" s="247"/>
      <c r="AE106" s="97"/>
      <c r="AF106" s="248"/>
      <c r="AG106" s="248">
        <v>221.3</v>
      </c>
    </row>
    <row r="107" spans="1:33" ht="16.5">
      <c r="A107" s="277"/>
      <c r="B107" s="242" t="s">
        <v>337</v>
      </c>
      <c r="C107" s="241">
        <f aca="true" t="shared" si="7" ref="C107:AG107">SUM(C95:C106)</f>
        <v>686.9000000000001</v>
      </c>
      <c r="D107" s="241">
        <f t="shared" si="7"/>
        <v>582.3</v>
      </c>
      <c r="E107" s="241">
        <f t="shared" si="7"/>
        <v>442.1</v>
      </c>
      <c r="F107" s="241">
        <f t="shared" si="7"/>
        <v>1033.8</v>
      </c>
      <c r="G107" s="241">
        <f t="shared" si="7"/>
        <v>686.9000000000001</v>
      </c>
      <c r="H107" s="241">
        <f t="shared" si="7"/>
        <v>683.8999999999999</v>
      </c>
      <c r="I107" s="241">
        <f t="shared" si="7"/>
        <v>671.5</v>
      </c>
      <c r="J107" s="241">
        <f t="shared" si="7"/>
        <v>882.8</v>
      </c>
      <c r="K107" s="241">
        <f t="shared" si="7"/>
        <v>737.4000000000001</v>
      </c>
      <c r="L107" s="241">
        <f t="shared" si="7"/>
        <v>1598.1999999999998</v>
      </c>
      <c r="M107" s="241">
        <f t="shared" si="7"/>
        <v>753.8</v>
      </c>
      <c r="N107" s="241">
        <f t="shared" si="7"/>
        <v>0</v>
      </c>
      <c r="O107" s="241">
        <f t="shared" si="7"/>
        <v>738.2</v>
      </c>
      <c r="P107" s="241">
        <f t="shared" si="7"/>
        <v>782.9000000000001</v>
      </c>
      <c r="Q107" s="241">
        <f t="shared" si="7"/>
        <v>723.9</v>
      </c>
      <c r="R107" s="241">
        <f t="shared" si="7"/>
        <v>830.7</v>
      </c>
      <c r="S107" s="241">
        <f t="shared" si="7"/>
        <v>1929.6999999999998</v>
      </c>
      <c r="T107" s="241">
        <f t="shared" si="7"/>
        <v>1072.9</v>
      </c>
      <c r="U107" s="241">
        <f t="shared" si="7"/>
        <v>1038.5</v>
      </c>
      <c r="V107" s="241">
        <f t="shared" si="7"/>
        <v>0</v>
      </c>
      <c r="W107" s="241">
        <f t="shared" si="7"/>
        <v>719.5</v>
      </c>
      <c r="X107" s="241">
        <f t="shared" si="7"/>
        <v>249.9</v>
      </c>
      <c r="Y107" s="241">
        <f t="shared" si="7"/>
        <v>1029.3999999999999</v>
      </c>
      <c r="Z107" s="241">
        <f t="shared" si="7"/>
        <v>1041.9</v>
      </c>
      <c r="AA107" s="241">
        <f t="shared" si="7"/>
        <v>834.2</v>
      </c>
      <c r="AB107" s="241">
        <f t="shared" si="7"/>
        <v>1270.3000000000002</v>
      </c>
      <c r="AC107" s="241">
        <f t="shared" si="7"/>
        <v>964.0999999999999</v>
      </c>
      <c r="AD107" s="241">
        <f t="shared" si="7"/>
        <v>0</v>
      </c>
      <c r="AE107" s="241">
        <f t="shared" si="7"/>
        <v>0</v>
      </c>
      <c r="AF107" s="241">
        <f t="shared" si="7"/>
        <v>0</v>
      </c>
      <c r="AG107" s="242">
        <f t="shared" si="7"/>
        <v>1068</v>
      </c>
    </row>
    <row r="108" spans="1:33" ht="16.5">
      <c r="A108" s="273" t="s">
        <v>355</v>
      </c>
      <c r="B108" s="63" t="s">
        <v>340</v>
      </c>
      <c r="C108" s="245">
        <v>139.1</v>
      </c>
      <c r="D108" s="63">
        <v>58.9</v>
      </c>
      <c r="E108" s="97">
        <v>2.4</v>
      </c>
      <c r="F108" s="63">
        <v>36.9</v>
      </c>
      <c r="G108" s="97">
        <v>93.7</v>
      </c>
      <c r="H108" s="63">
        <v>44.1</v>
      </c>
      <c r="I108" s="97">
        <v>96.3</v>
      </c>
      <c r="J108" s="63">
        <v>106</v>
      </c>
      <c r="K108" s="97">
        <v>86.4</v>
      </c>
      <c r="L108" s="63">
        <v>232.3</v>
      </c>
      <c r="M108" s="97">
        <v>154.1</v>
      </c>
      <c r="N108" s="63">
        <v>252.9</v>
      </c>
      <c r="O108" s="97">
        <v>247.5</v>
      </c>
      <c r="P108" s="63">
        <v>102.1</v>
      </c>
      <c r="Q108" s="97">
        <v>196.9</v>
      </c>
      <c r="R108" s="63">
        <v>86.7</v>
      </c>
      <c r="S108" s="97">
        <v>222</v>
      </c>
      <c r="T108" s="63">
        <v>60.3</v>
      </c>
      <c r="U108" s="97">
        <v>26.6</v>
      </c>
      <c r="W108" s="97">
        <v>107.8</v>
      </c>
      <c r="X108" s="63">
        <v>42</v>
      </c>
      <c r="Y108" s="97">
        <v>43.8</v>
      </c>
      <c r="Z108" s="63">
        <v>161.3</v>
      </c>
      <c r="AA108" s="97">
        <v>216.9</v>
      </c>
      <c r="AB108" s="63">
        <v>63.6</v>
      </c>
      <c r="AC108" s="97">
        <v>444.3</v>
      </c>
      <c r="AD108" s="63">
        <v>179.1</v>
      </c>
      <c r="AE108" s="97">
        <v>83.6</v>
      </c>
      <c r="AF108" s="63">
        <v>11.6</v>
      </c>
      <c r="AG108" s="97"/>
    </row>
    <row r="109" spans="1:33" ht="16.5">
      <c r="A109" s="274"/>
      <c r="B109" s="63" t="s">
        <v>341</v>
      </c>
      <c r="C109" s="97">
        <v>52.7</v>
      </c>
      <c r="D109" s="63">
        <v>18.9</v>
      </c>
      <c r="E109" s="97">
        <v>12.5</v>
      </c>
      <c r="F109" s="63">
        <v>1.9</v>
      </c>
      <c r="G109" s="97">
        <v>107.6</v>
      </c>
      <c r="H109" s="63">
        <v>28.5</v>
      </c>
      <c r="I109" s="97">
        <v>102.9</v>
      </c>
      <c r="J109" s="63">
        <v>63</v>
      </c>
      <c r="K109" s="97">
        <v>209.4</v>
      </c>
      <c r="L109" s="63">
        <v>194.3</v>
      </c>
      <c r="M109" s="97">
        <v>101.6</v>
      </c>
      <c r="N109" s="63">
        <v>217.5</v>
      </c>
      <c r="O109" s="97">
        <v>49.1</v>
      </c>
      <c r="P109" s="63">
        <v>108.7</v>
      </c>
      <c r="Q109" s="97">
        <v>127.3</v>
      </c>
      <c r="R109" s="63">
        <v>125.2</v>
      </c>
      <c r="S109" s="97">
        <v>74.8</v>
      </c>
      <c r="T109" s="63">
        <v>71.5</v>
      </c>
      <c r="U109" s="97">
        <v>15.8</v>
      </c>
      <c r="W109" s="97">
        <v>87.8</v>
      </c>
      <c r="X109" s="63">
        <v>10.8</v>
      </c>
      <c r="Y109" s="97">
        <v>23.7</v>
      </c>
      <c r="Z109" s="63">
        <v>130.7</v>
      </c>
      <c r="AA109" s="97">
        <v>104.4</v>
      </c>
      <c r="AB109" s="63">
        <v>8</v>
      </c>
      <c r="AC109" s="97">
        <v>186.6</v>
      </c>
      <c r="AD109" s="63">
        <v>184.9</v>
      </c>
      <c r="AE109" s="97">
        <v>13.4</v>
      </c>
      <c r="AF109" s="63">
        <v>12.5</v>
      </c>
      <c r="AG109" s="97"/>
    </row>
    <row r="110" spans="1:33" ht="16.5">
      <c r="A110" s="274"/>
      <c r="B110" s="63" t="s">
        <v>342</v>
      </c>
      <c r="C110" s="97">
        <v>160.4</v>
      </c>
      <c r="D110" s="63">
        <v>177.2</v>
      </c>
      <c r="E110" s="97">
        <v>24.1</v>
      </c>
      <c r="F110" s="63">
        <v>13.4</v>
      </c>
      <c r="G110" s="97">
        <v>53.9</v>
      </c>
      <c r="H110" s="63">
        <v>88.2</v>
      </c>
      <c r="I110" s="97">
        <v>93.4</v>
      </c>
      <c r="J110" s="63">
        <v>84.1</v>
      </c>
      <c r="K110" s="97">
        <v>242.5</v>
      </c>
      <c r="L110" s="63">
        <v>278.2</v>
      </c>
      <c r="M110" s="97">
        <v>102.1</v>
      </c>
      <c r="N110" s="63">
        <v>164.5</v>
      </c>
      <c r="O110" s="97">
        <v>111.9</v>
      </c>
      <c r="P110" s="63">
        <v>299.3</v>
      </c>
      <c r="Q110" s="97">
        <v>141.2</v>
      </c>
      <c r="R110" s="63">
        <v>194.1</v>
      </c>
      <c r="S110" s="97">
        <v>200.1</v>
      </c>
      <c r="T110" s="63">
        <v>254.3</v>
      </c>
      <c r="U110" s="97">
        <v>317.2</v>
      </c>
      <c r="W110" s="97">
        <v>204.9</v>
      </c>
      <c r="X110" s="63">
        <v>89.7</v>
      </c>
      <c r="Y110" s="97">
        <v>26.9</v>
      </c>
      <c r="Z110" s="63">
        <v>247.2</v>
      </c>
      <c r="AA110" s="97">
        <v>173.3</v>
      </c>
      <c r="AB110" s="63">
        <v>99.4</v>
      </c>
      <c r="AC110" s="97">
        <v>170.4</v>
      </c>
      <c r="AD110" s="63">
        <v>195.9</v>
      </c>
      <c r="AE110" s="97">
        <v>66.9</v>
      </c>
      <c r="AF110" s="63">
        <v>76.2</v>
      </c>
      <c r="AG110" s="97"/>
    </row>
    <row r="111" spans="1:33" ht="16.5">
      <c r="A111" s="274"/>
      <c r="B111" s="63" t="s">
        <v>343</v>
      </c>
      <c r="C111" s="97">
        <v>4.8</v>
      </c>
      <c r="D111" s="63">
        <v>199.4</v>
      </c>
      <c r="E111" s="97">
        <v>119.8</v>
      </c>
      <c r="F111" s="63">
        <v>322.1</v>
      </c>
      <c r="G111" s="97">
        <v>174.1</v>
      </c>
      <c r="H111" s="63">
        <v>202.5</v>
      </c>
      <c r="I111" s="97">
        <v>360.4</v>
      </c>
      <c r="J111" s="63">
        <v>282.2</v>
      </c>
      <c r="K111" s="97">
        <v>112.1</v>
      </c>
      <c r="L111" s="63">
        <v>266.8</v>
      </c>
      <c r="M111" s="97">
        <v>85.4</v>
      </c>
      <c r="N111" s="63">
        <v>157.5</v>
      </c>
      <c r="O111" s="97">
        <v>38.8</v>
      </c>
      <c r="P111" s="63">
        <v>222.1</v>
      </c>
      <c r="Q111" s="97">
        <v>78.7</v>
      </c>
      <c r="R111" s="63">
        <v>183.9</v>
      </c>
      <c r="S111" s="97">
        <v>418.3</v>
      </c>
      <c r="T111" s="63">
        <v>194.5</v>
      </c>
      <c r="U111" s="97">
        <v>200.9</v>
      </c>
      <c r="W111" s="97">
        <v>127.9</v>
      </c>
      <c r="X111" s="63">
        <v>136.6</v>
      </c>
      <c r="Y111" s="97">
        <v>742.7</v>
      </c>
      <c r="Z111" s="63">
        <v>194.5</v>
      </c>
      <c r="AA111" s="97">
        <v>221.8</v>
      </c>
      <c r="AB111" s="63">
        <v>345.5</v>
      </c>
      <c r="AC111" s="97">
        <v>466.8</v>
      </c>
      <c r="AD111" s="63">
        <v>90.04</v>
      </c>
      <c r="AE111" s="97">
        <v>107.8</v>
      </c>
      <c r="AF111" s="63">
        <v>96.2</v>
      </c>
      <c r="AG111" s="97"/>
    </row>
    <row r="112" spans="1:33" ht="16.5">
      <c r="A112" s="274"/>
      <c r="B112" s="63" t="s">
        <v>344</v>
      </c>
      <c r="C112" s="97">
        <v>0</v>
      </c>
      <c r="D112" s="63">
        <v>38.4</v>
      </c>
      <c r="E112" s="97">
        <v>21.4</v>
      </c>
      <c r="F112" s="63">
        <v>237.9</v>
      </c>
      <c r="G112" s="97">
        <v>59.8</v>
      </c>
      <c r="H112" s="63">
        <v>35.4</v>
      </c>
      <c r="I112" s="97">
        <v>79.1</v>
      </c>
      <c r="J112" s="63">
        <v>27</v>
      </c>
      <c r="K112" s="97">
        <v>39.8</v>
      </c>
      <c r="L112" s="63">
        <v>0</v>
      </c>
      <c r="M112" s="97">
        <v>11.7</v>
      </c>
      <c r="N112" s="63">
        <v>17.6</v>
      </c>
      <c r="O112" s="97">
        <v>0</v>
      </c>
      <c r="P112" s="63">
        <v>19.1</v>
      </c>
      <c r="Q112" s="97">
        <v>11.2</v>
      </c>
      <c r="R112" s="63">
        <v>49.8</v>
      </c>
      <c r="S112" s="97">
        <v>134.9</v>
      </c>
      <c r="T112" s="63">
        <v>23.1</v>
      </c>
      <c r="U112" s="97">
        <v>29.7</v>
      </c>
      <c r="W112" s="97">
        <v>39.5</v>
      </c>
      <c r="X112" s="63">
        <v>58.7</v>
      </c>
      <c r="Y112" s="97">
        <v>199.4</v>
      </c>
      <c r="Z112" s="63">
        <v>1.5</v>
      </c>
      <c r="AA112" s="97">
        <v>124.2</v>
      </c>
      <c r="AB112" s="63">
        <v>101.8</v>
      </c>
      <c r="AC112" s="97">
        <v>62.6</v>
      </c>
      <c r="AD112" s="63">
        <v>0</v>
      </c>
      <c r="AE112" s="97">
        <v>11.3</v>
      </c>
      <c r="AF112" s="63">
        <v>5.5</v>
      </c>
      <c r="AG112" s="97"/>
    </row>
    <row r="113" spans="1:33" ht="16.5">
      <c r="A113" s="274"/>
      <c r="B113" s="63" t="s">
        <v>345</v>
      </c>
      <c r="C113" s="97">
        <v>0</v>
      </c>
      <c r="D113" s="63">
        <v>20.7</v>
      </c>
      <c r="E113" s="97">
        <v>23.7</v>
      </c>
      <c r="F113" s="63">
        <v>174.1</v>
      </c>
      <c r="G113" s="97">
        <v>35.8</v>
      </c>
      <c r="H113" s="63">
        <v>80.2</v>
      </c>
      <c r="I113" s="97">
        <v>96.4</v>
      </c>
      <c r="J113" s="63">
        <v>53.4</v>
      </c>
      <c r="K113" s="97">
        <v>53.5</v>
      </c>
      <c r="L113" s="63">
        <v>5.1</v>
      </c>
      <c r="M113" s="97">
        <v>0</v>
      </c>
      <c r="N113" s="63">
        <v>0</v>
      </c>
      <c r="O113" s="97">
        <v>0</v>
      </c>
      <c r="P113" s="63">
        <v>3.2</v>
      </c>
      <c r="Q113" s="97">
        <v>0</v>
      </c>
      <c r="R113" s="63">
        <v>2.6</v>
      </c>
      <c r="S113" s="97">
        <v>159.8</v>
      </c>
      <c r="T113" s="63">
        <v>21.5</v>
      </c>
      <c r="U113" s="97">
        <v>13.2</v>
      </c>
      <c r="W113" s="97">
        <v>0</v>
      </c>
      <c r="X113" s="63">
        <v>19.4</v>
      </c>
      <c r="Y113" s="97">
        <v>182.1</v>
      </c>
      <c r="Z113" s="63">
        <v>0</v>
      </c>
      <c r="AA113" s="97">
        <v>91.4</v>
      </c>
      <c r="AB113" s="63">
        <v>153.4</v>
      </c>
      <c r="AC113" s="97">
        <v>3.7</v>
      </c>
      <c r="AD113" s="63">
        <v>0</v>
      </c>
      <c r="AE113" s="97">
        <v>6.5</v>
      </c>
      <c r="AF113" s="63">
        <v>0.5</v>
      </c>
      <c r="AG113" s="97"/>
    </row>
    <row r="114" spans="1:33" ht="16.5">
      <c r="A114" s="274"/>
      <c r="B114" s="63" t="s">
        <v>346</v>
      </c>
      <c r="C114" s="97">
        <v>0</v>
      </c>
      <c r="D114" s="63">
        <v>0</v>
      </c>
      <c r="E114" s="97">
        <v>0</v>
      </c>
      <c r="F114" s="63">
        <v>25.8</v>
      </c>
      <c r="G114" s="97">
        <v>7.9</v>
      </c>
      <c r="H114" s="63">
        <v>1.1</v>
      </c>
      <c r="I114" s="97">
        <v>33</v>
      </c>
      <c r="J114" s="63">
        <v>5.1</v>
      </c>
      <c r="K114" s="97">
        <v>17.2</v>
      </c>
      <c r="L114" s="63">
        <v>0</v>
      </c>
      <c r="M114" s="97">
        <v>0</v>
      </c>
      <c r="N114" s="63">
        <v>3.7</v>
      </c>
      <c r="O114" s="97">
        <v>0</v>
      </c>
      <c r="P114" s="63">
        <v>0</v>
      </c>
      <c r="Q114" s="97">
        <v>0</v>
      </c>
      <c r="R114" s="63">
        <v>0</v>
      </c>
      <c r="S114" s="97">
        <v>0</v>
      </c>
      <c r="T114" s="63">
        <v>0</v>
      </c>
      <c r="U114" s="97">
        <v>0</v>
      </c>
      <c r="W114" s="97">
        <v>0</v>
      </c>
      <c r="X114" s="63">
        <v>0.2</v>
      </c>
      <c r="Y114" s="97">
        <v>41.4</v>
      </c>
      <c r="Z114" s="63">
        <v>0</v>
      </c>
      <c r="AA114" s="97">
        <v>6.5</v>
      </c>
      <c r="AB114" s="63">
        <v>36.8</v>
      </c>
      <c r="AC114" s="97">
        <v>3.7</v>
      </c>
      <c r="AD114" s="63">
        <v>0</v>
      </c>
      <c r="AE114" s="97">
        <v>0.3</v>
      </c>
      <c r="AF114" s="63">
        <v>2.8</v>
      </c>
      <c r="AG114" s="97"/>
    </row>
    <row r="115" spans="1:33" ht="16.5">
      <c r="A115" s="274"/>
      <c r="B115" s="63" t="s">
        <v>347</v>
      </c>
      <c r="C115" s="97">
        <v>0</v>
      </c>
      <c r="D115" s="63">
        <v>3.8</v>
      </c>
      <c r="E115" s="97">
        <v>0</v>
      </c>
      <c r="F115" s="63">
        <v>33.1</v>
      </c>
      <c r="G115" s="97">
        <v>18.3</v>
      </c>
      <c r="H115" s="63">
        <v>10.2</v>
      </c>
      <c r="I115" s="97">
        <v>11.3</v>
      </c>
      <c r="J115" s="63">
        <v>4.8</v>
      </c>
      <c r="K115" s="97">
        <v>13.3</v>
      </c>
      <c r="L115" s="63">
        <v>0</v>
      </c>
      <c r="M115" s="97">
        <v>0</v>
      </c>
      <c r="N115" s="63">
        <v>0</v>
      </c>
      <c r="O115" s="97">
        <v>0</v>
      </c>
      <c r="P115" s="63">
        <v>0</v>
      </c>
      <c r="Q115" s="97">
        <v>0</v>
      </c>
      <c r="R115" s="63">
        <v>0</v>
      </c>
      <c r="S115" s="97">
        <v>46.4</v>
      </c>
      <c r="T115" s="63">
        <v>8.8</v>
      </c>
      <c r="U115" s="97">
        <v>0.4</v>
      </c>
      <c r="W115" s="97">
        <v>0</v>
      </c>
      <c r="X115" s="63">
        <v>6.8</v>
      </c>
      <c r="Y115" s="97">
        <v>26.9</v>
      </c>
      <c r="Z115" s="63">
        <v>0</v>
      </c>
      <c r="AA115" s="97">
        <v>20.6</v>
      </c>
      <c r="AB115" s="63">
        <v>4.7</v>
      </c>
      <c r="AC115" s="97">
        <v>26.3</v>
      </c>
      <c r="AD115" s="63">
        <v>0</v>
      </c>
      <c r="AE115" s="97">
        <v>0</v>
      </c>
      <c r="AF115" s="63">
        <v>0.6</v>
      </c>
      <c r="AG115" s="97"/>
    </row>
    <row r="116" spans="1:33" ht="16.5">
      <c r="A116" s="274"/>
      <c r="B116" s="63" t="s">
        <v>348</v>
      </c>
      <c r="C116" s="97">
        <v>0</v>
      </c>
      <c r="D116" s="63">
        <v>2.1</v>
      </c>
      <c r="E116" s="97">
        <v>6.6</v>
      </c>
      <c r="F116" s="63">
        <v>27.4</v>
      </c>
      <c r="G116" s="97">
        <v>2.3</v>
      </c>
      <c r="H116" s="63">
        <v>13.9</v>
      </c>
      <c r="I116" s="97">
        <v>13.9</v>
      </c>
      <c r="J116" s="63">
        <v>4.2</v>
      </c>
      <c r="K116" s="97">
        <v>3.4</v>
      </c>
      <c r="L116" s="63">
        <v>0</v>
      </c>
      <c r="M116" s="97">
        <v>0</v>
      </c>
      <c r="N116" s="63">
        <v>1.8</v>
      </c>
      <c r="O116" s="97">
        <v>5.2</v>
      </c>
      <c r="P116" s="63">
        <v>43.8</v>
      </c>
      <c r="Q116" s="97">
        <v>0</v>
      </c>
      <c r="R116" s="63">
        <v>8.1</v>
      </c>
      <c r="S116" s="97">
        <v>36.3</v>
      </c>
      <c r="T116" s="63">
        <v>144.8</v>
      </c>
      <c r="U116" s="97">
        <v>22.1</v>
      </c>
      <c r="W116" s="97">
        <v>26</v>
      </c>
      <c r="X116" s="63">
        <v>45.7</v>
      </c>
      <c r="Y116" s="97">
        <v>9.7</v>
      </c>
      <c r="Z116" s="63">
        <v>11.4</v>
      </c>
      <c r="AA116" s="97">
        <v>3</v>
      </c>
      <c r="AB116" s="63">
        <v>49.4</v>
      </c>
      <c r="AC116" s="97">
        <v>4.3</v>
      </c>
      <c r="AD116" s="63">
        <v>0</v>
      </c>
      <c r="AE116" s="97">
        <v>4.7</v>
      </c>
      <c r="AF116" s="63">
        <v>1.6</v>
      </c>
      <c r="AG116" s="97"/>
    </row>
    <row r="117" spans="1:33" ht="16.5">
      <c r="A117" s="274"/>
      <c r="B117" s="63" t="s">
        <v>349</v>
      </c>
      <c r="C117" s="97">
        <v>0.1</v>
      </c>
      <c r="D117" s="63">
        <v>31.9</v>
      </c>
      <c r="E117" s="97">
        <v>46.8</v>
      </c>
      <c r="F117" s="63">
        <v>158.8</v>
      </c>
      <c r="G117" s="97">
        <v>60.6</v>
      </c>
      <c r="H117" s="63">
        <v>72.8</v>
      </c>
      <c r="I117" s="97">
        <v>77.4</v>
      </c>
      <c r="J117" s="63">
        <v>79.4</v>
      </c>
      <c r="K117" s="97">
        <v>52.3</v>
      </c>
      <c r="L117" s="63">
        <v>0</v>
      </c>
      <c r="M117" s="97">
        <v>0</v>
      </c>
      <c r="N117" s="63">
        <v>0</v>
      </c>
      <c r="O117" s="97">
        <v>0.7</v>
      </c>
      <c r="P117" s="63">
        <v>1.5</v>
      </c>
      <c r="Q117" s="97">
        <v>5.6</v>
      </c>
      <c r="R117" s="63">
        <v>53.6</v>
      </c>
      <c r="S117" s="97">
        <v>192.9</v>
      </c>
      <c r="T117" s="63">
        <v>56.1</v>
      </c>
      <c r="U117" s="97">
        <v>81.1</v>
      </c>
      <c r="W117" s="97">
        <v>57.2</v>
      </c>
      <c r="X117" s="63">
        <v>0</v>
      </c>
      <c r="Y117" s="97">
        <v>87.2</v>
      </c>
      <c r="Z117" s="63">
        <v>31.2</v>
      </c>
      <c r="AA117" s="97">
        <v>58.3</v>
      </c>
      <c r="AB117" s="63">
        <v>105.4</v>
      </c>
      <c r="AC117" s="97">
        <v>20.5</v>
      </c>
      <c r="AD117" s="63">
        <v>3.8</v>
      </c>
      <c r="AE117" s="97">
        <v>47.1</v>
      </c>
      <c r="AF117" s="63">
        <v>0</v>
      </c>
      <c r="AG117" s="97"/>
    </row>
    <row r="118" spans="1:33" ht="16.5">
      <c r="A118" s="274"/>
      <c r="B118" s="63" t="s">
        <v>335</v>
      </c>
      <c r="C118" s="97"/>
      <c r="E118" s="97"/>
      <c r="G118" s="97"/>
      <c r="I118" s="97"/>
      <c r="K118" s="97"/>
      <c r="M118" s="97"/>
      <c r="O118" s="97"/>
      <c r="Q118" s="97"/>
      <c r="S118" s="97"/>
      <c r="U118" s="97"/>
      <c r="W118" s="97"/>
      <c r="Y118" s="97"/>
      <c r="AA118" s="97"/>
      <c r="AC118" s="97"/>
      <c r="AE118" s="97"/>
      <c r="AG118" s="97"/>
    </row>
    <row r="119" spans="1:33" ht="16.5">
      <c r="A119" s="274"/>
      <c r="B119" s="63" t="s">
        <v>336</v>
      </c>
      <c r="C119" s="97"/>
      <c r="E119" s="97"/>
      <c r="G119" s="97"/>
      <c r="I119" s="97"/>
      <c r="K119" s="97"/>
      <c r="M119" s="97"/>
      <c r="O119" s="97"/>
      <c r="Q119" s="97"/>
      <c r="S119" s="97"/>
      <c r="U119" s="97"/>
      <c r="W119" s="97"/>
      <c r="Y119" s="97"/>
      <c r="AA119" s="97"/>
      <c r="AC119" s="97"/>
      <c r="AE119" s="97"/>
      <c r="AG119" s="97"/>
    </row>
    <row r="120" spans="1:33" ht="16.5">
      <c r="A120" s="275"/>
      <c r="B120" s="241" t="s">
        <v>337</v>
      </c>
      <c r="C120" s="241">
        <f aca="true" t="shared" si="8" ref="C120:AG120">SUM(C108:C119)</f>
        <v>357.1000000000001</v>
      </c>
      <c r="D120" s="241">
        <f t="shared" si="8"/>
        <v>551.3</v>
      </c>
      <c r="E120" s="241">
        <f t="shared" si="8"/>
        <v>257.3</v>
      </c>
      <c r="F120" s="241">
        <f t="shared" si="8"/>
        <v>1031.4</v>
      </c>
      <c r="G120" s="241">
        <f t="shared" si="8"/>
        <v>613.9999999999999</v>
      </c>
      <c r="H120" s="241">
        <f t="shared" si="8"/>
        <v>576.9</v>
      </c>
      <c r="I120" s="241">
        <f t="shared" si="8"/>
        <v>964.0999999999999</v>
      </c>
      <c r="J120" s="241">
        <f t="shared" si="8"/>
        <v>709.1999999999999</v>
      </c>
      <c r="K120" s="241">
        <f t="shared" si="8"/>
        <v>829.8999999999999</v>
      </c>
      <c r="L120" s="241">
        <f t="shared" si="8"/>
        <v>976.6999999999999</v>
      </c>
      <c r="M120" s="241">
        <f t="shared" si="8"/>
        <v>454.8999999999999</v>
      </c>
      <c r="N120" s="241">
        <f t="shared" si="8"/>
        <v>815.5</v>
      </c>
      <c r="O120" s="241">
        <f t="shared" si="8"/>
        <v>453.2</v>
      </c>
      <c r="P120" s="241">
        <f t="shared" si="8"/>
        <v>799.8000000000001</v>
      </c>
      <c r="Q120" s="241">
        <f t="shared" si="8"/>
        <v>560.9000000000001</v>
      </c>
      <c r="R120" s="241">
        <f t="shared" si="8"/>
        <v>704</v>
      </c>
      <c r="S120" s="241">
        <f t="shared" si="8"/>
        <v>1485.5000000000002</v>
      </c>
      <c r="T120" s="241">
        <f t="shared" si="8"/>
        <v>834.9</v>
      </c>
      <c r="U120" s="241">
        <f t="shared" si="8"/>
        <v>707.0000000000001</v>
      </c>
      <c r="V120" s="241">
        <f t="shared" si="8"/>
        <v>0</v>
      </c>
      <c r="W120" s="241">
        <f t="shared" si="8"/>
        <v>651.1</v>
      </c>
      <c r="X120" s="241">
        <f t="shared" si="8"/>
        <v>409.9</v>
      </c>
      <c r="Y120" s="241">
        <f t="shared" si="8"/>
        <v>1383.8000000000002</v>
      </c>
      <c r="Z120" s="241">
        <f t="shared" si="8"/>
        <v>777.8000000000001</v>
      </c>
      <c r="AA120" s="241">
        <f t="shared" si="8"/>
        <v>1020.4000000000001</v>
      </c>
      <c r="AB120" s="241">
        <f t="shared" si="8"/>
        <v>967.9999999999999</v>
      </c>
      <c r="AC120" s="241">
        <f t="shared" si="8"/>
        <v>1389.1999999999998</v>
      </c>
      <c r="AD120" s="241">
        <f t="shared" si="8"/>
        <v>653.7399999999999</v>
      </c>
      <c r="AE120" s="241">
        <f t="shared" si="8"/>
        <v>341.6</v>
      </c>
      <c r="AF120" s="241">
        <f t="shared" si="8"/>
        <v>207.5</v>
      </c>
      <c r="AG120" s="242">
        <f t="shared" si="8"/>
        <v>0</v>
      </c>
    </row>
    <row r="121" ht="16.5">
      <c r="A121" s="63" t="s">
        <v>357</v>
      </c>
    </row>
  </sheetData>
  <sheetProtection/>
  <mergeCells count="10">
    <mergeCell ref="A108:A120"/>
    <mergeCell ref="A69:A81"/>
    <mergeCell ref="A82:A94"/>
    <mergeCell ref="A95:A107"/>
    <mergeCell ref="C2:AG2"/>
    <mergeCell ref="A4:A16"/>
    <mergeCell ref="A17:A29"/>
    <mergeCell ref="A30:A42"/>
    <mergeCell ref="A43:A55"/>
    <mergeCell ref="A56:A68"/>
  </mergeCells>
  <printOptions/>
  <pageMargins left="0.7" right="0.7" top="0.75" bottom="0.75" header="0.3" footer="0.3"/>
  <pageSetup orientation="portrait" paperSize="9"/>
  <ignoredErrors>
    <ignoredError sqref="A108:AG108 B109:AG119 B1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Villela Kejo</dc:creator>
  <cp:keywords/>
  <dc:description/>
  <cp:lastModifiedBy>DESD</cp:lastModifiedBy>
  <cp:lastPrinted>2023-10-26T12:24:37Z</cp:lastPrinted>
  <dcterms:created xsi:type="dcterms:W3CDTF">2019-07-03T13:32:13Z</dcterms:created>
  <dcterms:modified xsi:type="dcterms:W3CDTF">2023-12-11T05:27:44Z</dcterms:modified>
  <cp:category/>
  <cp:version/>
  <cp:contentType/>
  <cp:contentStatus/>
</cp:coreProperties>
</file>